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'Дашборд'!$A$69:$A$98</f>
            </numRef>
          </cat>
          <val>
            <numRef>
              <f>'Дашборд'!$C$69:$C$98</f>
            </numRef>
          </val>
        </ser>
        <ser>
          <idx val="1"/>
          <order val="1"/>
          <tx>
            <strRef>
              <f>'Дашборд'!D68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'Дашборд'!$A$69:$A$98</f>
            </numRef>
          </cat>
          <val>
            <numRef>
              <f>'Дашборд'!$D$69:$D$98</f>
            </numRef>
          </val>
        </ser>
        <ser>
          <idx val="2"/>
          <order val="2"/>
          <tx>
            <strRef>
              <f>'Дашборд'!E68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'Дашборд'!$A$69:$A$98</f>
            </numRef>
          </cat>
          <val>
            <numRef>
              <f>'Дашборд'!$E$69:$E$98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59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30.04.2026</t>
        </is>
      </c>
    </row>
    <row r="2">
      <c r="E2" t="inlineStr">
        <is>
          <t>Период: 01.04.2026 — 30.04.2026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Зайцев Анатолий Викторович</t>
        </is>
      </c>
      <c r="E7" s="7" t="n">
        <v>11012.5</v>
      </c>
      <c r="F7" s="7" t="n">
        <v>6</v>
      </c>
      <c r="G7" s="7" t="n">
        <v>3680</v>
      </c>
      <c r="H7" s="7" t="n">
        <v>4</v>
      </c>
      <c r="I7" s="7" t="n">
        <v>0</v>
      </c>
      <c r="J7" s="7" t="n">
        <v>12</v>
      </c>
      <c r="K7" s="7">
        <f>ROUND(J7*BP7/100,0)*100</f>
        <v/>
      </c>
      <c r="L7" s="7" t="n">
        <v>0</v>
      </c>
      <c r="M7" s="7">
        <f>E7-K7</f>
        <v/>
      </c>
      <c r="N7" s="7" t="n">
        <v>1</v>
      </c>
      <c r="O7" s="7" t="n">
        <v>15150.83</v>
      </c>
      <c r="P7" s="7" t="n">
        <v>8</v>
      </c>
      <c r="Q7" s="7" t="n">
        <v>6331.25</v>
      </c>
      <c r="R7" s="7" t="n">
        <v>7</v>
      </c>
      <c r="S7" s="7" t="n">
        <v>0</v>
      </c>
      <c r="T7" s="7" t="n">
        <v>12</v>
      </c>
      <c r="U7" s="7">
        <f>ROUND(T7*BP7/100,0)*100</f>
        <v/>
      </c>
      <c r="V7" s="7" t="n">
        <v>0</v>
      </c>
      <c r="W7" s="7">
        <f>O7-U7</f>
        <v/>
      </c>
      <c r="X7" s="7" t="n">
        <v>1</v>
      </c>
      <c r="Y7" s="7" t="n">
        <v>24520.01</v>
      </c>
      <c r="Z7" s="7" t="n">
        <v>13</v>
      </c>
      <c r="AA7" s="7" t="n">
        <v>5538.75</v>
      </c>
      <c r="AB7" s="7" t="n">
        <v>6</v>
      </c>
      <c r="AC7" s="7" t="n">
        <v>0</v>
      </c>
      <c r="AD7" s="7" t="n">
        <v>12</v>
      </c>
      <c r="AE7" s="7">
        <f>ROUND(AD7*BP7/100,0)*100</f>
        <v/>
      </c>
      <c r="AF7" s="7" t="n">
        <v>0</v>
      </c>
      <c r="AG7" s="7">
        <f>Y7-AE7</f>
        <v/>
      </c>
      <c r="AH7" s="7" t="n">
        <v>2</v>
      </c>
      <c r="AI7" s="7" t="n">
        <v>16059.83</v>
      </c>
      <c r="AJ7" s="7" t="n">
        <v>9</v>
      </c>
      <c r="AK7" s="7" t="n">
        <v>6288.75</v>
      </c>
      <c r="AL7" s="7" t="n">
        <v>7</v>
      </c>
      <c r="AM7" s="7" t="n">
        <v>0</v>
      </c>
      <c r="AN7" s="7" t="n">
        <v>12</v>
      </c>
      <c r="AO7" s="7">
        <f>ROUND(AN7*BP7/100,0)*100</f>
        <v/>
      </c>
      <c r="AP7" s="7" t="n">
        <v>0</v>
      </c>
      <c r="AQ7" s="7">
        <f>AI7-AO7</f>
        <v/>
      </c>
      <c r="AR7" s="7" t="n">
        <v>3</v>
      </c>
      <c r="AS7" s="7" t="n">
        <v>3413.75</v>
      </c>
      <c r="AT7" s="7" t="n">
        <v>2</v>
      </c>
      <c r="AU7" s="7" t="n">
        <v>1767.5</v>
      </c>
      <c r="AV7" s="7" t="n">
        <v>2</v>
      </c>
      <c r="AW7" s="7" t="n">
        <v>0</v>
      </c>
      <c r="AX7" s="7" t="n">
        <v>3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1451.5298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МТ</t>
        </is>
      </c>
      <c r="D8" s="6" t="inlineStr">
        <is>
          <t>Киселевская Яна Александровна</t>
        </is>
      </c>
      <c r="E8" s="7" t="n">
        <v>35861.60000000001</v>
      </c>
      <c r="F8" s="7" t="n">
        <v>17</v>
      </c>
      <c r="G8" s="7" t="n">
        <v>49797.5</v>
      </c>
      <c r="H8" s="7" t="n">
        <v>48</v>
      </c>
      <c r="I8" s="7" t="n">
        <v>0</v>
      </c>
      <c r="J8" s="7" t="n">
        <v>49</v>
      </c>
      <c r="K8" s="7">
        <f>ROUND(J8*BP8/100,0)*100</f>
        <v/>
      </c>
      <c r="L8" s="7" t="n">
        <v>0</v>
      </c>
      <c r="M8" s="7">
        <f>E8-K8</f>
        <v/>
      </c>
      <c r="N8" s="7" t="n">
        <v>2</v>
      </c>
      <c r="O8" s="7" t="n">
        <v>26717.5</v>
      </c>
      <c r="P8" s="7" t="n">
        <v>12</v>
      </c>
      <c r="Q8" s="7" t="n">
        <v>53083</v>
      </c>
      <c r="R8" s="7" t="n">
        <v>51</v>
      </c>
      <c r="S8" s="7" t="n">
        <v>0</v>
      </c>
      <c r="T8" s="7" t="n">
        <v>49</v>
      </c>
      <c r="U8" s="7">
        <f>ROUND(T8*BP8/100,0)*100</f>
        <v/>
      </c>
      <c r="V8" s="7" t="n">
        <v>0</v>
      </c>
      <c r="W8" s="7">
        <f>O8-U8</f>
        <v/>
      </c>
      <c r="X8" s="7" t="n">
        <v>6</v>
      </c>
      <c r="Y8" s="7" t="n">
        <v>34136.6</v>
      </c>
      <c r="Z8" s="7" t="n">
        <v>16</v>
      </c>
      <c r="AA8" s="7" t="n">
        <v>41540</v>
      </c>
      <c r="AB8" s="7" t="n">
        <v>42</v>
      </c>
      <c r="AC8" s="7" t="n">
        <v>0</v>
      </c>
      <c r="AD8" s="7" t="n">
        <v>49</v>
      </c>
      <c r="AE8" s="7">
        <f>ROUND(AD8*BP8/100,0)*100</f>
        <v/>
      </c>
      <c r="AF8" s="7" t="n">
        <v>0</v>
      </c>
      <c r="AG8" s="7">
        <f>Y8-AE8</f>
        <v/>
      </c>
      <c r="AH8" s="7" t="n">
        <v>2</v>
      </c>
      <c r="AI8" s="7" t="n">
        <v>29997</v>
      </c>
      <c r="AJ8" s="7" t="n">
        <v>13</v>
      </c>
      <c r="AK8" s="7" t="n">
        <v>40553</v>
      </c>
      <c r="AL8" s="7" t="n">
        <v>40</v>
      </c>
      <c r="AM8" s="7" t="n">
        <v>0</v>
      </c>
      <c r="AN8" s="7" t="n">
        <v>49</v>
      </c>
      <c r="AO8" s="7">
        <f>ROUND(AN8*BP8/100,0)*100</f>
        <v/>
      </c>
      <c r="AP8" s="7" t="n">
        <v>0</v>
      </c>
      <c r="AQ8" s="7">
        <f>AI8-AO8</f>
        <v/>
      </c>
      <c r="AR8" s="7" t="n">
        <v>3</v>
      </c>
      <c r="AS8" s="7" t="n">
        <v>12043.5</v>
      </c>
      <c r="AT8" s="7" t="n">
        <v>5</v>
      </c>
      <c r="AU8" s="7" t="n">
        <v>12228.75</v>
      </c>
      <c r="AV8" s="7" t="n">
        <v>12</v>
      </c>
      <c r="AW8" s="7" t="n">
        <v>0</v>
      </c>
      <c r="AX8" s="7" t="n">
        <v>14</v>
      </c>
      <c r="AY8" s="7">
        <f>ROUND(AX8*BP8/100,0)*100</f>
        <v/>
      </c>
      <c r="AZ8" s="7" t="n">
        <v>0</v>
      </c>
      <c r="BA8" s="7">
        <f>AS8-AY8</f>
        <v/>
      </c>
      <c r="BB8" s="7" t="n">
        <v>1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1357.658301886793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МТ</t>
        </is>
      </c>
      <c r="D9" s="6" t="inlineStr">
        <is>
          <t>Колос Виктор Андреевич</t>
        </is>
      </c>
      <c r="E9" s="7" t="n">
        <v>2520</v>
      </c>
      <c r="F9" s="7" t="n">
        <v>1</v>
      </c>
      <c r="G9" s="7" t="n">
        <v>44483.33</v>
      </c>
      <c r="H9" s="7" t="n">
        <v>38</v>
      </c>
      <c r="I9" s="7" t="n">
        <v>0</v>
      </c>
      <c r="J9" s="7" t="n">
        <v>177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4940</v>
      </c>
      <c r="P9" s="7" t="n">
        <v>2</v>
      </c>
      <c r="Q9" s="7" t="n">
        <v>94410.82000000001</v>
      </c>
      <c r="R9" s="7" t="n">
        <v>83</v>
      </c>
      <c r="S9" s="7" t="n">
        <v>0</v>
      </c>
      <c r="T9" s="7" t="n">
        <v>177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24530</v>
      </c>
      <c r="Z9" s="7" t="n">
        <v>10</v>
      </c>
      <c r="AA9" s="7" t="n">
        <v>93880</v>
      </c>
      <c r="AB9" s="7" t="n">
        <v>82</v>
      </c>
      <c r="AC9" s="7" t="n">
        <v>0</v>
      </c>
      <c r="AD9" s="7" t="n">
        <v>177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4470</v>
      </c>
      <c r="AJ9" s="7" t="n">
        <v>2</v>
      </c>
      <c r="AK9" s="7" t="n">
        <v>89277.5</v>
      </c>
      <c r="AL9" s="7" t="n">
        <v>78</v>
      </c>
      <c r="AM9" s="7" t="n">
        <v>0</v>
      </c>
      <c r="AN9" s="7" t="n">
        <v>177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22552.5</v>
      </c>
      <c r="AV9" s="7" t="n">
        <v>19</v>
      </c>
      <c r="AW9" s="7" t="n">
        <v>0</v>
      </c>
      <c r="AX9" s="7" t="n">
        <v>50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374891.6299999999</v>
      </c>
      <c r="BO9" s="7">
        <f>BL9+BM9+BN9</f>
        <v/>
      </c>
      <c r="BP9" s="7" t="n">
        <v>1168.869803407603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Парфенова Ксения Александровна</t>
        </is>
      </c>
      <c r="E10" s="7" t="n">
        <v>21283.16</v>
      </c>
      <c r="F10" s="7" t="n">
        <v>10</v>
      </c>
      <c r="G10" s="7" t="n">
        <v>11329.17</v>
      </c>
      <c r="H10" s="7" t="n">
        <v>11</v>
      </c>
      <c r="I10" s="7" t="n">
        <v>0</v>
      </c>
      <c r="J10" s="7" t="n">
        <v>25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16610.83</v>
      </c>
      <c r="P10" s="7" t="n">
        <v>8</v>
      </c>
      <c r="Q10" s="7" t="n">
        <v>14226.66</v>
      </c>
      <c r="R10" s="7" t="n">
        <v>14</v>
      </c>
      <c r="S10" s="7" t="n">
        <v>0</v>
      </c>
      <c r="T10" s="7" t="n">
        <v>25</v>
      </c>
      <c r="U10" s="7">
        <f>ROUND(T10*BP10/100,0)*100</f>
        <v/>
      </c>
      <c r="V10" s="7" t="n">
        <v>0</v>
      </c>
      <c r="W10" s="7">
        <f>O10-U10</f>
        <v/>
      </c>
      <c r="X10" s="7" t="n">
        <v>2</v>
      </c>
      <c r="Y10" s="7" t="n">
        <v>20655</v>
      </c>
      <c r="Z10" s="7" t="n">
        <v>9</v>
      </c>
      <c r="AA10" s="7" t="n">
        <v>10171.67</v>
      </c>
      <c r="AB10" s="7" t="n">
        <v>10</v>
      </c>
      <c r="AC10" s="7" t="n">
        <v>0</v>
      </c>
      <c r="AD10" s="7" t="n">
        <v>25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2</v>
      </c>
      <c r="AI10" s="7" t="n">
        <v>16430</v>
      </c>
      <c r="AJ10" s="7" t="n">
        <v>7</v>
      </c>
      <c r="AK10" s="7" t="n">
        <v>11491.66</v>
      </c>
      <c r="AL10" s="7" t="n">
        <v>11</v>
      </c>
      <c r="AM10" s="7" t="n">
        <v>0</v>
      </c>
      <c r="AN10" s="7" t="n">
        <v>25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2</v>
      </c>
      <c r="AS10" s="7" t="n">
        <v>8957.5</v>
      </c>
      <c r="AT10" s="7" t="n">
        <v>4</v>
      </c>
      <c r="AU10" s="7" t="n">
        <v>7680</v>
      </c>
      <c r="AV10" s="7" t="n">
        <v>7</v>
      </c>
      <c r="AW10" s="7" t="n">
        <v>0</v>
      </c>
      <c r="AX10" s="7" t="n">
        <v>7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1709.390818181818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Парфенова Олеся Александровна</t>
        </is>
      </c>
      <c r="E11" s="7" t="n">
        <v>70275.32000000001</v>
      </c>
      <c r="F11" s="7" t="n">
        <v>32</v>
      </c>
      <c r="G11" s="7" t="n">
        <v>9678.75</v>
      </c>
      <c r="H11" s="7" t="n">
        <v>9</v>
      </c>
      <c r="I11" s="7" t="n">
        <v>0</v>
      </c>
      <c r="J11" s="7" t="n">
        <v>40</v>
      </c>
      <c r="K11" s="7">
        <f>ROUND(J11*BP11/100,0)*100</f>
        <v/>
      </c>
      <c r="L11" s="7" t="n">
        <v>0</v>
      </c>
      <c r="M11" s="7">
        <f>E11-K11</f>
        <v/>
      </c>
      <c r="N11" s="7" t="n">
        <v>1</v>
      </c>
      <c r="O11" s="7" t="n">
        <v>40622.84</v>
      </c>
      <c r="P11" s="7" t="n">
        <v>20</v>
      </c>
      <c r="Q11" s="7" t="n">
        <v>7913.75</v>
      </c>
      <c r="R11" s="7" t="n">
        <v>7</v>
      </c>
      <c r="S11" s="7" t="n">
        <v>0</v>
      </c>
      <c r="T11" s="7" t="n">
        <v>40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45891.83</v>
      </c>
      <c r="Z11" s="7" t="n">
        <v>21</v>
      </c>
      <c r="AA11" s="7" t="n">
        <v>10908.75</v>
      </c>
      <c r="AB11" s="7" t="n">
        <v>10</v>
      </c>
      <c r="AC11" s="7" t="n">
        <v>0</v>
      </c>
      <c r="AD11" s="7" t="n">
        <v>40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2</v>
      </c>
      <c r="AI11" s="7" t="n">
        <v>54299.24000000001</v>
      </c>
      <c r="AJ11" s="7" t="n">
        <v>25</v>
      </c>
      <c r="AK11" s="7" t="n">
        <v>16270</v>
      </c>
      <c r="AL11" s="7" t="n">
        <v>14</v>
      </c>
      <c r="AM11" s="7" t="n">
        <v>0</v>
      </c>
      <c r="AN11" s="7" t="n">
        <v>40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3</v>
      </c>
      <c r="AS11" s="7" t="n">
        <v>15597</v>
      </c>
      <c r="AT11" s="7" t="n">
        <v>7</v>
      </c>
      <c r="AU11" s="7" t="n">
        <v>2622.5</v>
      </c>
      <c r="AV11" s="7" t="n">
        <v>2</v>
      </c>
      <c r="AW11" s="7" t="n">
        <v>0</v>
      </c>
      <c r="AX11" s="7" t="n">
        <v>11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1945.428947368421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ПТ</t>
        </is>
      </c>
      <c r="D12" s="6" t="inlineStr">
        <is>
          <t>Созонов Роман Алексеевич</t>
        </is>
      </c>
      <c r="E12" s="7" t="n">
        <v>18360</v>
      </c>
      <c r="F12" s="7" t="n">
        <v>10</v>
      </c>
      <c r="G12" s="7" t="n">
        <v>9883.5</v>
      </c>
      <c r="H12" s="7" t="n">
        <v>11</v>
      </c>
      <c r="I12" s="7" t="n">
        <v>0</v>
      </c>
      <c r="J12" s="7" t="n">
        <v>25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17540</v>
      </c>
      <c r="P12" s="7" t="n">
        <v>9</v>
      </c>
      <c r="Q12" s="7" t="n">
        <v>18701.25</v>
      </c>
      <c r="R12" s="7" t="n">
        <v>20</v>
      </c>
      <c r="S12" s="7" t="n">
        <v>0</v>
      </c>
      <c r="T12" s="7" t="n">
        <v>25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10062.5</v>
      </c>
      <c r="Z12" s="7" t="n">
        <v>5</v>
      </c>
      <c r="AA12" s="7" t="n">
        <v>21305</v>
      </c>
      <c r="AB12" s="7" t="n">
        <v>23</v>
      </c>
      <c r="AC12" s="7" t="n">
        <v>0</v>
      </c>
      <c r="AD12" s="7" t="n">
        <v>25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8210</v>
      </c>
      <c r="AJ12" s="7" t="n">
        <v>5</v>
      </c>
      <c r="AK12" s="7" t="n">
        <v>12845</v>
      </c>
      <c r="AL12" s="7" t="n">
        <v>14</v>
      </c>
      <c r="AM12" s="7" t="n">
        <v>0</v>
      </c>
      <c r="AN12" s="7" t="n">
        <v>25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7390</v>
      </c>
      <c r="AT12" s="7" t="n">
        <v>4</v>
      </c>
      <c r="AU12" s="7" t="n">
        <v>7277.5</v>
      </c>
      <c r="AV12" s="7" t="n">
        <v>8</v>
      </c>
      <c r="AW12" s="7" t="n">
        <v>0</v>
      </c>
      <c r="AX12" s="7" t="n">
        <v>7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1138.17523364486</v>
      </c>
      <c r="BQ12" s="7">
        <f>BO12/30*30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Федяй Антон Владиславович</t>
        </is>
      </c>
      <c r="E13" s="7" t="n">
        <v>0</v>
      </c>
      <c r="F13" s="7" t="n">
        <v>0</v>
      </c>
      <c r="G13" s="7" t="n">
        <v>21604.5</v>
      </c>
      <c r="H13" s="7" t="n">
        <v>24</v>
      </c>
      <c r="I13" s="7" t="n">
        <v>0</v>
      </c>
      <c r="J13" s="7" t="n">
        <v>32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0</v>
      </c>
      <c r="P13" s="7" t="n">
        <v>0</v>
      </c>
      <c r="Q13" s="7" t="n">
        <v>17748.75</v>
      </c>
      <c r="R13" s="7" t="n">
        <v>21</v>
      </c>
      <c r="S13" s="7" t="n">
        <v>0</v>
      </c>
      <c r="T13" s="7" t="n">
        <v>32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0</v>
      </c>
      <c r="Z13" s="7" t="n">
        <v>0</v>
      </c>
      <c r="AA13" s="7" t="n">
        <v>13996.25</v>
      </c>
      <c r="AB13" s="7" t="n">
        <v>16</v>
      </c>
      <c r="AC13" s="7" t="n">
        <v>0</v>
      </c>
      <c r="AD13" s="7" t="n">
        <v>32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0</v>
      </c>
      <c r="AJ13" s="7" t="n">
        <v>0</v>
      </c>
      <c r="AK13" s="7" t="n">
        <v>46262.5</v>
      </c>
      <c r="AL13" s="7" t="n">
        <v>52</v>
      </c>
      <c r="AM13" s="7" t="n">
        <v>0</v>
      </c>
      <c r="AN13" s="7" t="n">
        <v>32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0</v>
      </c>
      <c r="AT13" s="7" t="n">
        <v>0</v>
      </c>
      <c r="AU13" s="7" t="n">
        <v>11516.25</v>
      </c>
      <c r="AV13" s="7" t="n">
        <v>13</v>
      </c>
      <c r="AW13" s="7" t="n">
        <v>0</v>
      </c>
      <c r="AX13" s="7" t="n">
        <v>9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1082.179347826087</v>
      </c>
      <c r="BQ13" s="7">
        <f>BO13/30*30</f>
        <v/>
      </c>
      <c r="BR13" s="7">
        <f>IFERROR(BL13/BE13,0)</f>
        <v/>
      </c>
    </row>
    <row r="14">
      <c r="A14" s="6" t="n">
        <v>8</v>
      </c>
      <c r="B14" s="6" t="inlineStr">
        <is>
          <t>2026-03-01</t>
        </is>
      </c>
      <c r="C14" s="6" t="inlineStr">
        <is>
          <t>ПТ</t>
        </is>
      </c>
      <c r="D14" s="6" t="inlineStr">
        <is>
          <t>Якимович Богдан Петрович</t>
        </is>
      </c>
      <c r="E14" s="7" t="n">
        <v>19750.84</v>
      </c>
      <c r="F14" s="7" t="n">
        <v>12</v>
      </c>
      <c r="G14" s="7" t="n">
        <v>0</v>
      </c>
      <c r="H14" s="7" t="n">
        <v>0</v>
      </c>
      <c r="I14" s="7" t="n">
        <v>0</v>
      </c>
      <c r="J14" s="7" t="n">
        <v>10</v>
      </c>
      <c r="K14" s="7">
        <f>ROUND(J14*BP14/100,0)*100</f>
        <v/>
      </c>
      <c r="L14" s="7" t="n">
        <v>0</v>
      </c>
      <c r="M14" s="7">
        <f>E14-K14</f>
        <v/>
      </c>
      <c r="N14" s="7" t="n">
        <v>2</v>
      </c>
      <c r="O14" s="7" t="n">
        <v>2015</v>
      </c>
      <c r="P14" s="7" t="n">
        <v>1</v>
      </c>
      <c r="Q14" s="7" t="n">
        <v>0</v>
      </c>
      <c r="R14" s="7" t="n">
        <v>0</v>
      </c>
      <c r="S14" s="7" t="n">
        <v>0</v>
      </c>
      <c r="T14" s="7" t="n">
        <v>10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29160.5</v>
      </c>
      <c r="Z14" s="7" t="n">
        <v>17</v>
      </c>
      <c r="AA14" s="7" t="n">
        <v>0</v>
      </c>
      <c r="AB14" s="7" t="n">
        <v>0</v>
      </c>
      <c r="AC14" s="7" t="n">
        <v>0</v>
      </c>
      <c r="AD14" s="7" t="n">
        <v>10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2</v>
      </c>
      <c r="AI14" s="7" t="n">
        <v>25587.17</v>
      </c>
      <c r="AJ14" s="7" t="n">
        <v>15</v>
      </c>
      <c r="AK14" s="7" t="n">
        <v>0</v>
      </c>
      <c r="AL14" s="7" t="n">
        <v>0</v>
      </c>
      <c r="AM14" s="7" t="n">
        <v>0</v>
      </c>
      <c r="AN14" s="7" t="n">
        <v>10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3</v>
      </c>
      <c r="AS14" s="7" t="n">
        <v>3233.33</v>
      </c>
      <c r="AT14" s="7" t="n">
        <v>2</v>
      </c>
      <c r="AU14" s="7" t="n">
        <v>0</v>
      </c>
      <c r="AV14" s="7" t="n">
        <v>0</v>
      </c>
      <c r="AW14" s="7" t="n">
        <v>0</v>
      </c>
      <c r="AX14" s="7" t="n">
        <v>3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1756.547142857143</v>
      </c>
      <c r="BQ14" s="7">
        <f>BO14/30*30</f>
        <v/>
      </c>
      <c r="BR14" s="7">
        <f>IFERROR(BL14/BE14,0)</f>
        <v/>
      </c>
    </row>
    <row r="15">
      <c r="A15" s="8" t="n"/>
      <c r="B15" s="8" t="n"/>
      <c r="C15" s="8" t="n"/>
      <c r="D15" s="8" t="inlineStr">
        <is>
          <t>Итого БАС</t>
        </is>
      </c>
      <c r="E15" s="9">
        <f>SUM(E7:E14)</f>
        <v/>
      </c>
      <c r="F15" s="9">
        <f>SUM(F7:F14)</f>
        <v/>
      </c>
      <c r="G15" s="9">
        <f>SUM(G7:G14)</f>
        <v/>
      </c>
      <c r="H15" s="9">
        <f>SUM(H7:H14)</f>
        <v/>
      </c>
      <c r="I15" s="9">
        <f>SUM(I7:I14)</f>
        <v/>
      </c>
      <c r="J15" s="9">
        <f>SUM(J7:J14)</f>
        <v/>
      </c>
      <c r="K15" s="9">
        <f>SUM(K7:K14)</f>
        <v/>
      </c>
      <c r="L15" s="9">
        <f>SUM(L7:L14)</f>
        <v/>
      </c>
      <c r="M15" s="9">
        <f>SUM(M7:M14)</f>
        <v/>
      </c>
      <c r="N15" s="9">
        <f>SUM(N7:N14)</f>
        <v/>
      </c>
      <c r="O15" s="9">
        <f>SUM(O7:O14)</f>
        <v/>
      </c>
      <c r="P15" s="9">
        <f>SUM(P7:P14)</f>
        <v/>
      </c>
      <c r="Q15" s="9">
        <f>SUM(Q7:Q14)</f>
        <v/>
      </c>
      <c r="R15" s="9">
        <f>SUM(R7:R14)</f>
        <v/>
      </c>
      <c r="S15" s="9">
        <f>SUM(S7:S14)</f>
        <v/>
      </c>
      <c r="T15" s="9">
        <f>SUM(T7:T14)</f>
        <v/>
      </c>
      <c r="U15" s="9">
        <f>SUM(U7:U14)</f>
        <v/>
      </c>
      <c r="V15" s="9">
        <f>SUM(V7:V14)</f>
        <v/>
      </c>
      <c r="W15" s="9">
        <f>SUM(W7:W14)</f>
        <v/>
      </c>
      <c r="X15" s="9">
        <f>SUM(X7:X14)</f>
        <v/>
      </c>
      <c r="Y15" s="9">
        <f>SUM(Y7:Y14)</f>
        <v/>
      </c>
      <c r="Z15" s="9">
        <f>SUM(Z7:Z14)</f>
        <v/>
      </c>
      <c r="AA15" s="9">
        <f>SUM(AA7:AA14)</f>
        <v/>
      </c>
      <c r="AB15" s="9">
        <f>SUM(AB7:AB14)</f>
        <v/>
      </c>
      <c r="AC15" s="9">
        <f>SUM(AC7:AC14)</f>
        <v/>
      </c>
      <c r="AD15" s="9">
        <f>SUM(AD7:AD14)</f>
        <v/>
      </c>
      <c r="AE15" s="9">
        <f>SUM(AE7:AE14)</f>
        <v/>
      </c>
      <c r="AF15" s="9">
        <f>SUM(AF7:AF14)</f>
        <v/>
      </c>
      <c r="AG15" s="9">
        <f>SUM(AG7:AG14)</f>
        <v/>
      </c>
      <c r="AH15" s="9">
        <f>SUM(AH7:AH14)</f>
        <v/>
      </c>
      <c r="AI15" s="9">
        <f>SUM(AI7:AI14)</f>
        <v/>
      </c>
      <c r="AJ15" s="9">
        <f>SUM(AJ7:AJ14)</f>
        <v/>
      </c>
      <c r="AK15" s="9">
        <f>SUM(AK7:AK14)</f>
        <v/>
      </c>
      <c r="AL15" s="9">
        <f>SUM(AL7:AL14)</f>
        <v/>
      </c>
      <c r="AM15" s="9">
        <f>SUM(AM7:AM14)</f>
        <v/>
      </c>
      <c r="AN15" s="9">
        <f>SUM(AN7:AN14)</f>
        <v/>
      </c>
      <c r="AO15" s="9">
        <f>SUM(AO7:AO14)</f>
        <v/>
      </c>
      <c r="AP15" s="9">
        <f>SUM(AP7:AP14)</f>
        <v/>
      </c>
      <c r="AQ15" s="9">
        <f>SUM(AQ7:AQ14)</f>
        <v/>
      </c>
      <c r="AR15" s="9">
        <f>SUM(AR7:AR14)</f>
        <v/>
      </c>
      <c r="AS15" s="9">
        <f>SUM(AS7:AS14)</f>
        <v/>
      </c>
      <c r="AT15" s="9">
        <f>SUM(AT7:AT14)</f>
        <v/>
      </c>
      <c r="AU15" s="9">
        <f>SUM(AU7:AU14)</f>
        <v/>
      </c>
      <c r="AV15" s="9">
        <f>SUM(AV7:AV14)</f>
        <v/>
      </c>
      <c r="AW15" s="9">
        <f>SUM(AW7:AW14)</f>
        <v/>
      </c>
      <c r="AX15" s="9">
        <f>SUM(AX7:AX14)</f>
        <v/>
      </c>
      <c r="AY15" s="9">
        <f>SUM(AY7:AY14)</f>
        <v/>
      </c>
      <c r="AZ15" s="9">
        <f>SUM(AZ7:AZ14)</f>
        <v/>
      </c>
      <c r="BA15" s="9">
        <f>SUM(BA7:BA14)</f>
        <v/>
      </c>
      <c r="BB15" s="9">
        <f>SUM(BB7:BB14)</f>
        <v/>
      </c>
      <c r="BC15" s="9">
        <f>SUM(BC7:BC14)</f>
        <v/>
      </c>
      <c r="BD15" s="9">
        <f>SUM(BD7:BD14)</f>
        <v/>
      </c>
      <c r="BE15" s="9">
        <f>SUM(BE7:BE14)</f>
        <v/>
      </c>
      <c r="BF15" s="9">
        <f>SUM(BF7:BF14)</f>
        <v/>
      </c>
      <c r="BG15" s="9">
        <f>SUM(BG7:BG14)</f>
        <v/>
      </c>
      <c r="BH15" s="9">
        <f>SUM(BH7:BH14)</f>
        <v/>
      </c>
      <c r="BI15" s="9">
        <f>SUM(BI7:BI14)</f>
        <v/>
      </c>
      <c r="BJ15" s="9">
        <f>SUM(BJ7:BJ14)</f>
        <v/>
      </c>
      <c r="BK15" s="9">
        <f>SUM(BK7:BK14)</f>
        <v/>
      </c>
      <c r="BL15" s="9">
        <f>SUM(BL7:BL14)</f>
        <v/>
      </c>
      <c r="BM15" s="9">
        <f>SUM(BM7:BM14)</f>
        <v/>
      </c>
      <c r="BN15" s="9">
        <f>SUM(BN7:BN14)</f>
        <v/>
      </c>
      <c r="BO15" s="9">
        <f>SUM(BO7:BO14)</f>
        <v/>
      </c>
      <c r="BP15" s="9">
        <f>IFERROR(BK15/BD15,0)</f>
        <v/>
      </c>
      <c r="BQ15" s="9">
        <f>BO15/30*30</f>
        <v/>
      </c>
      <c r="BR15" s="9">
        <f>IFERROR(BL15/BE15,0)</f>
        <v/>
      </c>
    </row>
    <row r="17">
      <c r="A17" s="5" t="n"/>
      <c r="B17" s="5" t="n"/>
      <c r="C17" s="5" t="n"/>
      <c r="D17" s="5" t="inlineStr">
        <is>
          <t>ТРЕНАЖЕРНЫЙ ЗАЛ</t>
        </is>
      </c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  <c r="BF17" s="5" t="n"/>
      <c r="BG17" s="5" t="n"/>
      <c r="BH17" s="5" t="n"/>
      <c r="BI17" s="5" t="n"/>
      <c r="BJ17" s="5" t="n"/>
      <c r="BK17" s="5" t="n"/>
      <c r="BL17" s="5" t="n"/>
      <c r="BM17" s="5" t="n"/>
      <c r="BN17" s="5" t="n"/>
      <c r="BO17" s="5" t="n"/>
      <c r="BP17" s="5" t="n"/>
      <c r="BQ17" s="5" t="n"/>
      <c r="BR17" s="5" t="n"/>
    </row>
    <row r="18">
      <c r="A18" s="4" t="inlineStr">
        <is>
          <t>№</t>
        </is>
      </c>
      <c r="B18" s="4" t="inlineStr">
        <is>
          <t>Дата начала</t>
        </is>
      </c>
      <c r="C18" s="4" t="inlineStr">
        <is>
          <t>Статус</t>
        </is>
      </c>
      <c r="D18" s="4" t="inlineStr">
        <is>
          <t>ФИО</t>
        </is>
      </c>
      <c r="E18" s="4" t="inlineStr">
        <is>
          <t>Факт $ из 1С</t>
        </is>
      </c>
      <c r="F18" s="4" t="inlineStr">
        <is>
          <t>Факт ПТ</t>
        </is>
      </c>
      <c r="G18" s="4" t="inlineStr">
        <is>
          <t>Факт $ МГ/секции</t>
        </is>
      </c>
      <c r="H18" s="4" t="inlineStr">
        <is>
          <t>Факт МГ/секции</t>
        </is>
      </c>
      <c r="I18" s="4" t="inlineStr">
        <is>
          <t>Факт ВПТ</t>
        </is>
      </c>
      <c r="J18" s="4" t="inlineStr">
        <is>
          <t>Тех. задание ПТ</t>
        </is>
      </c>
      <c r="K18" s="4" t="inlineStr">
        <is>
          <t>Тех задание $</t>
        </is>
      </c>
      <c r="L18" s="4" t="inlineStr">
        <is>
          <t>Тех. задание ВПТ</t>
        </is>
      </c>
      <c r="M18" s="4" t="inlineStr">
        <is>
          <t>Разница ПТ $</t>
        </is>
      </c>
      <c r="N18" s="4" t="inlineStr">
        <is>
          <t>Факт СПЛИТ</t>
        </is>
      </c>
      <c r="O18" s="4" t="inlineStr">
        <is>
          <t>Факт $ из 1С</t>
        </is>
      </c>
      <c r="P18" s="4" t="inlineStr">
        <is>
          <t>Факт ПТ</t>
        </is>
      </c>
      <c r="Q18" s="4" t="inlineStr">
        <is>
          <t>Факт $ МГ/секции</t>
        </is>
      </c>
      <c r="R18" s="4" t="inlineStr">
        <is>
          <t>Факт МГ/секции</t>
        </is>
      </c>
      <c r="S18" s="4" t="inlineStr">
        <is>
          <t>Факт ВПТ</t>
        </is>
      </c>
      <c r="T18" s="4" t="inlineStr">
        <is>
          <t>Тех. задание ПТ</t>
        </is>
      </c>
      <c r="U18" s="4" t="inlineStr">
        <is>
          <t>Тех задание $</t>
        </is>
      </c>
      <c r="V18" s="4" t="inlineStr">
        <is>
          <t>Тех. задание ВПТ</t>
        </is>
      </c>
      <c r="W18" s="4" t="inlineStr">
        <is>
          <t>Разница ПТ $</t>
        </is>
      </c>
      <c r="X18" s="4" t="inlineStr">
        <is>
          <t>Факт СПЛИТ</t>
        </is>
      </c>
      <c r="Y18" s="4" t="inlineStr">
        <is>
          <t>Факт $ из 1С</t>
        </is>
      </c>
      <c r="Z18" s="4" t="inlineStr">
        <is>
          <t>Факт ПТ</t>
        </is>
      </c>
      <c r="AA18" s="4" t="inlineStr">
        <is>
          <t>Факт $ МГ/секции</t>
        </is>
      </c>
      <c r="AB18" s="4" t="inlineStr">
        <is>
          <t>Факт МГ/секции</t>
        </is>
      </c>
      <c r="AC18" s="4" t="inlineStr">
        <is>
          <t>Факт ВПТ</t>
        </is>
      </c>
      <c r="AD18" s="4" t="inlineStr">
        <is>
          <t>Тех. задание ПТ</t>
        </is>
      </c>
      <c r="AE18" s="4" t="inlineStr">
        <is>
          <t>Тех задание $</t>
        </is>
      </c>
      <c r="AF18" s="4" t="inlineStr">
        <is>
          <t>Тех. задание ВПТ</t>
        </is>
      </c>
      <c r="AG18" s="4" t="inlineStr">
        <is>
          <t>Разница ПТ $</t>
        </is>
      </c>
      <c r="AH18" s="4" t="inlineStr">
        <is>
          <t>Факт СПЛИТ</t>
        </is>
      </c>
      <c r="AI18" s="4" t="inlineStr">
        <is>
          <t>Факт $ из 1С</t>
        </is>
      </c>
      <c r="AJ18" s="4" t="inlineStr">
        <is>
          <t>Факт ПТ</t>
        </is>
      </c>
      <c r="AK18" s="4" t="inlineStr">
        <is>
          <t>Факт $ МГ/секции</t>
        </is>
      </c>
      <c r="AL18" s="4" t="inlineStr">
        <is>
          <t>Факт МГ/секции</t>
        </is>
      </c>
      <c r="AM18" s="4" t="inlineStr">
        <is>
          <t>Факт ВПТ</t>
        </is>
      </c>
      <c r="AN18" s="4" t="inlineStr">
        <is>
          <t>Тех. задание ПТ</t>
        </is>
      </c>
      <c r="AO18" s="4" t="inlineStr">
        <is>
          <t>Тех задание $</t>
        </is>
      </c>
      <c r="AP18" s="4" t="inlineStr">
        <is>
          <t>Тех. задание ВПТ</t>
        </is>
      </c>
      <c r="AQ18" s="4" t="inlineStr">
        <is>
          <t>Разница ПТ $</t>
        </is>
      </c>
      <c r="AR18" s="4" t="inlineStr">
        <is>
          <t>Факт СПЛИТ</t>
        </is>
      </c>
      <c r="AS18" s="4" t="inlineStr">
        <is>
          <t>Факт $ из 1С</t>
        </is>
      </c>
      <c r="AT18" s="4" t="inlineStr">
        <is>
          <t>Факт ПТ</t>
        </is>
      </c>
      <c r="AU18" s="4" t="inlineStr">
        <is>
          <t>Факт $ МГ/секции</t>
        </is>
      </c>
      <c r="AV18" s="4" t="inlineStr">
        <is>
          <t>Факт МГ/секции</t>
        </is>
      </c>
      <c r="AW18" s="4" t="inlineStr">
        <is>
          <t>Факт ВПТ</t>
        </is>
      </c>
      <c r="AX18" s="4" t="inlineStr">
        <is>
          <t>Тех. задание ПТ</t>
        </is>
      </c>
      <c r="AY18" s="4" t="inlineStr">
        <is>
          <t>Тех задание $</t>
        </is>
      </c>
      <c r="AZ18" s="4" t="inlineStr">
        <is>
          <t>Тех. задание ВПТ</t>
        </is>
      </c>
      <c r="BA18" s="4" t="inlineStr">
        <is>
          <t>Разница ПТ $</t>
        </is>
      </c>
      <c r="BB18" s="4" t="inlineStr">
        <is>
          <t>Факт СПЛИТ</t>
        </is>
      </c>
      <c r="BC18" s="4" t="inlineStr"/>
      <c r="BD18" s="4" t="inlineStr">
        <is>
          <t>Тех. задание ПТ</t>
        </is>
      </c>
      <c r="BE18" s="4" t="inlineStr">
        <is>
          <t>Факт ПТ</t>
        </is>
      </c>
      <c r="BF18" s="4" t="inlineStr">
        <is>
          <t>Факт СПЛИТ</t>
        </is>
      </c>
      <c r="BG18" s="4" t="inlineStr">
        <is>
          <t>Тех. задание ВПТ</t>
        </is>
      </c>
      <c r="BH18" s="4" t="inlineStr">
        <is>
          <t>Факт ВПТ</t>
        </is>
      </c>
      <c r="BI18" s="4" t="inlineStr">
        <is>
          <t>Тех. задание</t>
        </is>
      </c>
      <c r="BJ18" s="4" t="inlineStr">
        <is>
          <t>Факт</t>
        </is>
      </c>
      <c r="BK18" s="4" t="inlineStr">
        <is>
          <t>Тех задание $</t>
        </is>
      </c>
      <c r="BL18" s="4" t="inlineStr">
        <is>
          <t>Факт ПТ 1С $</t>
        </is>
      </c>
      <c r="BM18" s="4" t="inlineStr">
        <is>
          <t>Факт МГ/секции 1С $</t>
        </is>
      </c>
      <c r="BN18" s="4" t="inlineStr">
        <is>
          <t>Прочие услуги $</t>
        </is>
      </c>
      <c r="BO18" s="4" t="inlineStr">
        <is>
          <t>Факт общий $</t>
        </is>
      </c>
      <c r="BP18" s="4" t="inlineStr">
        <is>
          <t>Средняя стоимость ПТ прошлого месяца $</t>
        </is>
      </c>
      <c r="BQ18" s="4" t="inlineStr">
        <is>
          <t>Ранрейт $</t>
        </is>
      </c>
      <c r="BR18" s="4" t="inlineStr">
        <is>
          <t>Средняя стоимость ПТ на новый месяц</t>
        </is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Акберов Эльнур Акрем Оглы</t>
        </is>
      </c>
      <c r="E19" s="7" t="n">
        <v>8491.67</v>
      </c>
      <c r="F19" s="7" t="n">
        <v>6</v>
      </c>
      <c r="G19" s="7" t="n">
        <v>0</v>
      </c>
      <c r="H19" s="7" t="n">
        <v>0</v>
      </c>
      <c r="I19" s="7" t="n">
        <v>0</v>
      </c>
      <c r="J19" s="7" t="n">
        <v>6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3308.33</v>
      </c>
      <c r="P19" s="7" t="n">
        <v>3</v>
      </c>
      <c r="Q19" s="7" t="n">
        <v>0</v>
      </c>
      <c r="R19" s="7" t="n">
        <v>0</v>
      </c>
      <c r="S19" s="7" t="n">
        <v>0</v>
      </c>
      <c r="T19" s="7" t="n">
        <v>6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9903.01</v>
      </c>
      <c r="Z19" s="7" t="n">
        <v>6</v>
      </c>
      <c r="AA19" s="7" t="n">
        <v>0</v>
      </c>
      <c r="AB19" s="7" t="n">
        <v>0</v>
      </c>
      <c r="AC19" s="7" t="n">
        <v>0</v>
      </c>
      <c r="AD19" s="7" t="n">
        <v>6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11582.83</v>
      </c>
      <c r="AJ19" s="7" t="n">
        <v>7</v>
      </c>
      <c r="AK19" s="7" t="n">
        <v>0</v>
      </c>
      <c r="AL19" s="7" t="n">
        <v>0</v>
      </c>
      <c r="AM19" s="7" t="n">
        <v>0</v>
      </c>
      <c r="AN19" s="7" t="n">
        <v>6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5271.67</v>
      </c>
      <c r="AT19" s="7" t="n">
        <v>3</v>
      </c>
      <c r="AU19" s="7" t="n">
        <v>0</v>
      </c>
      <c r="AV19" s="7" t="n">
        <v>0</v>
      </c>
      <c r="AW19" s="7" t="n">
        <v>0</v>
      </c>
      <c r="AX19" s="7" t="n">
        <v>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1591.5415625</v>
      </c>
      <c r="BQ19" s="7">
        <f>BO19/30*30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МТ</t>
        </is>
      </c>
      <c r="D20" s="6" t="inlineStr">
        <is>
          <t>Бажев Михаил Валерьевич</t>
        </is>
      </c>
      <c r="E20" s="7" t="n">
        <v>28985.59</v>
      </c>
      <c r="F20" s="7" t="n">
        <v>14</v>
      </c>
      <c r="G20" s="7" t="n">
        <v>13179</v>
      </c>
      <c r="H20" s="7" t="n">
        <v>8</v>
      </c>
      <c r="I20" s="7" t="n">
        <v>1</v>
      </c>
      <c r="J20" s="7" t="n">
        <v>27</v>
      </c>
      <c r="K20" s="7">
        <f>ROUND(J20*BP20/100,0)*100</f>
        <v/>
      </c>
      <c r="L20" s="7" t="n">
        <v>0</v>
      </c>
      <c r="M20" s="7">
        <f>E20-K20</f>
        <v/>
      </c>
      <c r="N20" s="7" t="n">
        <v>2</v>
      </c>
      <c r="O20" s="7" t="n">
        <v>33832.17</v>
      </c>
      <c r="P20" s="7" t="n">
        <v>17</v>
      </c>
      <c r="Q20" s="7" t="n">
        <v>7320.5</v>
      </c>
      <c r="R20" s="7" t="n">
        <v>4</v>
      </c>
      <c r="S20" s="7" t="n">
        <v>0</v>
      </c>
      <c r="T20" s="7" t="n">
        <v>27</v>
      </c>
      <c r="U20" s="7">
        <f>ROUND(T20*BP20/100,0)*100</f>
        <v/>
      </c>
      <c r="V20" s="7" t="n">
        <v>0</v>
      </c>
      <c r="W20" s="7">
        <f>O20-U20</f>
        <v/>
      </c>
      <c r="X20" s="7" t="n">
        <v>6</v>
      </c>
      <c r="Y20" s="7" t="n">
        <v>34802.75</v>
      </c>
      <c r="Z20" s="7" t="n">
        <v>19</v>
      </c>
      <c r="AA20" s="7" t="n">
        <v>14369.5</v>
      </c>
      <c r="AB20" s="7" t="n">
        <v>7</v>
      </c>
      <c r="AC20" s="7" t="n">
        <v>0</v>
      </c>
      <c r="AD20" s="7" t="n">
        <v>27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4</v>
      </c>
      <c r="AI20" s="7" t="n">
        <v>17894</v>
      </c>
      <c r="AJ20" s="7" t="n">
        <v>9</v>
      </c>
      <c r="AK20" s="7" t="n">
        <v>8654.5</v>
      </c>
      <c r="AL20" s="7" t="n">
        <v>7</v>
      </c>
      <c r="AM20" s="7" t="n">
        <v>0</v>
      </c>
      <c r="AN20" s="7" t="n">
        <v>27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3</v>
      </c>
      <c r="AS20" s="7" t="n">
        <v>2190</v>
      </c>
      <c r="AT20" s="7" t="n">
        <v>1</v>
      </c>
      <c r="AU20" s="7" t="n">
        <v>4685</v>
      </c>
      <c r="AV20" s="7" t="n">
        <v>3</v>
      </c>
      <c r="AW20" s="7" t="n">
        <v>0</v>
      </c>
      <c r="AX20" s="7" t="n">
        <v>8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2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1845.72237037037</v>
      </c>
      <c r="BQ20" s="7">
        <f>BO20/30*30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Бакшеева Аделия Фаилевна</t>
        </is>
      </c>
      <c r="E21" s="7" t="n">
        <v>3129.75</v>
      </c>
      <c r="F21" s="7" t="n">
        <v>2</v>
      </c>
      <c r="G21" s="7" t="n">
        <v>2060</v>
      </c>
      <c r="H21" s="7" t="n">
        <v>2</v>
      </c>
      <c r="I21" s="7" t="n">
        <v>0</v>
      </c>
      <c r="J21" s="7" t="n">
        <v>6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7929</v>
      </c>
      <c r="P21" s="7" t="n">
        <v>5</v>
      </c>
      <c r="Q21" s="7" t="n">
        <v>3090</v>
      </c>
      <c r="R21" s="7" t="n">
        <v>3</v>
      </c>
      <c r="S21" s="7" t="n">
        <v>0</v>
      </c>
      <c r="T21" s="7" t="n">
        <v>6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9829.25</v>
      </c>
      <c r="Z21" s="7" t="n">
        <v>6</v>
      </c>
      <c r="AA21" s="7" t="n">
        <v>2060</v>
      </c>
      <c r="AB21" s="7" t="n">
        <v>2</v>
      </c>
      <c r="AC21" s="7" t="n">
        <v>0</v>
      </c>
      <c r="AD21" s="7" t="n">
        <v>6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4767.75</v>
      </c>
      <c r="AJ21" s="7" t="n">
        <v>3</v>
      </c>
      <c r="AK21" s="7" t="n">
        <v>2060</v>
      </c>
      <c r="AL21" s="7" t="n">
        <v>2</v>
      </c>
      <c r="AM21" s="7" t="n">
        <v>0</v>
      </c>
      <c r="AN21" s="7" t="n">
        <v>6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3161.25</v>
      </c>
      <c r="AT21" s="7" t="n">
        <v>2</v>
      </c>
      <c r="AU21" s="7" t="n">
        <v>3090</v>
      </c>
      <c r="AV21" s="7" t="n">
        <v>3</v>
      </c>
      <c r="AW21" s="7" t="n">
        <v>0</v>
      </c>
      <c r="AX21" s="7" t="n">
        <v>2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1283.172413793103</v>
      </c>
      <c r="BQ21" s="7">
        <f>BO21/30*30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Грищенко Андрей Сергеевич</t>
        </is>
      </c>
      <c r="E22" s="7" t="n">
        <v>32540.5</v>
      </c>
      <c r="F22" s="7" t="n">
        <v>20</v>
      </c>
      <c r="G22" s="7" t="n">
        <v>0</v>
      </c>
      <c r="H22" s="7" t="n">
        <v>0</v>
      </c>
      <c r="I22" s="7" t="n">
        <v>2</v>
      </c>
      <c r="J22" s="7" t="n">
        <v>28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39238</v>
      </c>
      <c r="P22" s="7" t="n">
        <v>24</v>
      </c>
      <c r="Q22" s="7" t="n">
        <v>0</v>
      </c>
      <c r="R22" s="7" t="n">
        <v>0</v>
      </c>
      <c r="S22" s="7" t="n">
        <v>3</v>
      </c>
      <c r="T22" s="7" t="n">
        <v>28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37274.5</v>
      </c>
      <c r="Z22" s="7" t="n">
        <v>24</v>
      </c>
      <c r="AA22" s="7" t="n">
        <v>0</v>
      </c>
      <c r="AB22" s="7" t="n">
        <v>0</v>
      </c>
      <c r="AC22" s="7" t="n">
        <v>5</v>
      </c>
      <c r="AD22" s="7" t="n">
        <v>28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46161</v>
      </c>
      <c r="AJ22" s="7" t="n">
        <v>28</v>
      </c>
      <c r="AK22" s="7" t="n">
        <v>0</v>
      </c>
      <c r="AL22" s="7" t="n">
        <v>0</v>
      </c>
      <c r="AM22" s="7" t="n">
        <v>1</v>
      </c>
      <c r="AN22" s="7" t="n">
        <v>28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11663</v>
      </c>
      <c r="AT22" s="7" t="n">
        <v>7</v>
      </c>
      <c r="AU22" s="7" t="n">
        <v>0</v>
      </c>
      <c r="AV22" s="7" t="n">
        <v>0</v>
      </c>
      <c r="AW22" s="7" t="n">
        <v>0</v>
      </c>
      <c r="AX22" s="7" t="n">
        <v>8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1489.308068965517</v>
      </c>
      <c r="BQ22" s="7">
        <f>BO22/30*30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МТ</t>
        </is>
      </c>
      <c r="D23" s="6" t="inlineStr">
        <is>
          <t>Дубровин Евгений Андреевич</t>
        </is>
      </c>
      <c r="E23" s="7" t="n">
        <v>82331.74000000001</v>
      </c>
      <c r="F23" s="7" t="n">
        <v>42</v>
      </c>
      <c r="G23" s="7" t="n">
        <v>0</v>
      </c>
      <c r="H23" s="7" t="n">
        <v>0</v>
      </c>
      <c r="I23" s="7" t="n">
        <v>0</v>
      </c>
      <c r="J23" s="7" t="n">
        <v>24</v>
      </c>
      <c r="K23" s="7">
        <f>ROUND(J23*BP23/100,0)*100</f>
        <v/>
      </c>
      <c r="L23" s="7" t="n">
        <v>0</v>
      </c>
      <c r="M23" s="7">
        <f>E23-K23</f>
        <v/>
      </c>
      <c r="N23" s="7" t="n">
        <v>4</v>
      </c>
      <c r="O23" s="7" t="n">
        <v>67954.09</v>
      </c>
      <c r="P23" s="7" t="n">
        <v>36</v>
      </c>
      <c r="Q23" s="7" t="n">
        <v>0</v>
      </c>
      <c r="R23" s="7" t="n">
        <v>0</v>
      </c>
      <c r="S23" s="7" t="n">
        <v>0</v>
      </c>
      <c r="T23" s="7" t="n">
        <v>24</v>
      </c>
      <c r="U23" s="7">
        <f>ROUND(T23*BP23/100,0)*100</f>
        <v/>
      </c>
      <c r="V23" s="7" t="n">
        <v>0</v>
      </c>
      <c r="W23" s="7">
        <f>O23-U23</f>
        <v/>
      </c>
      <c r="X23" s="7" t="n">
        <v>7</v>
      </c>
      <c r="Y23" s="7" t="n">
        <v>75499.23999999999</v>
      </c>
      <c r="Z23" s="7" t="n">
        <v>39</v>
      </c>
      <c r="AA23" s="7" t="n">
        <v>0</v>
      </c>
      <c r="AB23" s="7" t="n">
        <v>0</v>
      </c>
      <c r="AC23" s="7" t="n">
        <v>0</v>
      </c>
      <c r="AD23" s="7" t="n">
        <v>24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5</v>
      </c>
      <c r="AI23" s="7" t="n">
        <v>70027.25999999999</v>
      </c>
      <c r="AJ23" s="7" t="n">
        <v>36</v>
      </c>
      <c r="AK23" s="7" t="n">
        <v>0</v>
      </c>
      <c r="AL23" s="7" t="n">
        <v>0</v>
      </c>
      <c r="AM23" s="7" t="n">
        <v>0</v>
      </c>
      <c r="AN23" s="7" t="n">
        <v>24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7</v>
      </c>
      <c r="AS23" s="7" t="n">
        <v>23742.83</v>
      </c>
      <c r="AT23" s="7" t="n">
        <v>12</v>
      </c>
      <c r="AU23" s="7" t="n">
        <v>0</v>
      </c>
      <c r="AV23" s="7" t="n">
        <v>0</v>
      </c>
      <c r="AW23" s="7" t="n">
        <v>8</v>
      </c>
      <c r="AX23" s="7" t="n">
        <v>7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2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1796.029426229509</v>
      </c>
      <c r="BQ23" s="7">
        <f>BO23/30*30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ТВК</t>
        </is>
      </c>
      <c r="D24" s="6" t="inlineStr">
        <is>
          <t>Егиазарян Эльмира Яновна</t>
        </is>
      </c>
      <c r="E24" s="7" t="n">
        <v>45201.25</v>
      </c>
      <c r="F24" s="7" t="n">
        <v>24</v>
      </c>
      <c r="G24" s="7" t="n">
        <v>0</v>
      </c>
      <c r="H24" s="7" t="n">
        <v>0</v>
      </c>
      <c r="I24" s="7" t="n">
        <v>0</v>
      </c>
      <c r="J24" s="7" t="n">
        <v>20</v>
      </c>
      <c r="K24" s="7">
        <f>ROUND(J24*BP24/100,0)*100</f>
        <v/>
      </c>
      <c r="L24" s="7" t="n">
        <v>0</v>
      </c>
      <c r="M24" s="7">
        <f>E24-K24</f>
        <v/>
      </c>
      <c r="N24" s="7" t="n">
        <v>4</v>
      </c>
      <c r="O24" s="7" t="n">
        <v>42357.75</v>
      </c>
      <c r="P24" s="7" t="n">
        <v>20</v>
      </c>
      <c r="Q24" s="7" t="n">
        <v>0</v>
      </c>
      <c r="R24" s="7" t="n">
        <v>0</v>
      </c>
      <c r="S24" s="7" t="n">
        <v>0</v>
      </c>
      <c r="T24" s="7" t="n">
        <v>20</v>
      </c>
      <c r="U24" s="7">
        <f>ROUND(T24*BP24/100,0)*100</f>
        <v/>
      </c>
      <c r="V24" s="7" t="n">
        <v>0</v>
      </c>
      <c r="W24" s="7">
        <f>O24-U24</f>
        <v/>
      </c>
      <c r="X24" s="7" t="n">
        <v>2</v>
      </c>
      <c r="Y24" s="7" t="n">
        <v>50087.5</v>
      </c>
      <c r="Z24" s="7" t="n">
        <v>24</v>
      </c>
      <c r="AA24" s="7" t="n">
        <v>0</v>
      </c>
      <c r="AB24" s="7" t="n">
        <v>0</v>
      </c>
      <c r="AC24" s="7" t="n">
        <v>0</v>
      </c>
      <c r="AD24" s="7" t="n">
        <v>20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3</v>
      </c>
      <c r="AI24" s="7" t="n">
        <v>52105.5</v>
      </c>
      <c r="AJ24" s="7" t="n">
        <v>26</v>
      </c>
      <c r="AK24" s="7" t="n">
        <v>0</v>
      </c>
      <c r="AL24" s="7" t="n">
        <v>0</v>
      </c>
      <c r="AM24" s="7" t="n">
        <v>0</v>
      </c>
      <c r="AN24" s="7" t="n">
        <v>20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3</v>
      </c>
      <c r="AS24" s="7" t="n">
        <v>17878.5</v>
      </c>
      <c r="AT24" s="7" t="n">
        <v>8</v>
      </c>
      <c r="AU24" s="7" t="n">
        <v>0</v>
      </c>
      <c r="AV24" s="7" t="n">
        <v>0</v>
      </c>
      <c r="AW24" s="7" t="n">
        <v>0</v>
      </c>
      <c r="AX24" s="7" t="n">
        <v>6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1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2438.043689320388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Журба Михаил Николаевич</t>
        </is>
      </c>
      <c r="E25" s="7" t="n">
        <v>2975</v>
      </c>
      <c r="F25" s="7" t="n">
        <v>2</v>
      </c>
      <c r="G25" s="7" t="n">
        <v>0</v>
      </c>
      <c r="H25" s="7" t="n">
        <v>0</v>
      </c>
      <c r="I25" s="7" t="n">
        <v>0</v>
      </c>
      <c r="J25" s="7" t="n">
        <v>6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8925</v>
      </c>
      <c r="P25" s="7" t="n">
        <v>7</v>
      </c>
      <c r="Q25" s="7" t="n">
        <v>0</v>
      </c>
      <c r="R25" s="7" t="n">
        <v>0</v>
      </c>
      <c r="S25" s="7" t="n">
        <v>0</v>
      </c>
      <c r="T25" s="7" t="n">
        <v>6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2975</v>
      </c>
      <c r="Z25" s="7" t="n">
        <v>2</v>
      </c>
      <c r="AA25" s="7" t="n">
        <v>0</v>
      </c>
      <c r="AB25" s="7" t="n">
        <v>0</v>
      </c>
      <c r="AC25" s="7" t="n">
        <v>0</v>
      </c>
      <c r="AD25" s="7" t="n">
        <v>6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1487.5</v>
      </c>
      <c r="AJ25" s="7" t="n">
        <v>1</v>
      </c>
      <c r="AK25" s="7" t="n">
        <v>0</v>
      </c>
      <c r="AL25" s="7" t="n">
        <v>0</v>
      </c>
      <c r="AM25" s="7" t="n">
        <v>0</v>
      </c>
      <c r="AN25" s="7" t="n">
        <v>6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1487.5</v>
      </c>
      <c r="AT25" s="7" t="n">
        <v>1</v>
      </c>
      <c r="AU25" s="7" t="n">
        <v>0</v>
      </c>
      <c r="AV25" s="7" t="n">
        <v>0</v>
      </c>
      <c r="AW25" s="7" t="n">
        <v>0</v>
      </c>
      <c r="AX25" s="7" t="n">
        <v>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1648.928571428571</v>
      </c>
      <c r="BQ25" s="7">
        <f>BO25/30*30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Зеленцова Алёна Витальевна</t>
        </is>
      </c>
      <c r="E26" s="7" t="n">
        <v>17505</v>
      </c>
      <c r="F26" s="7" t="n">
        <v>10</v>
      </c>
      <c r="G26" s="7" t="n">
        <v>0</v>
      </c>
      <c r="H26" s="7" t="n">
        <v>0</v>
      </c>
      <c r="I26" s="7" t="n">
        <v>0</v>
      </c>
      <c r="J26" s="7" t="n">
        <v>13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12160</v>
      </c>
      <c r="P26" s="7" t="n">
        <v>7</v>
      </c>
      <c r="Q26" s="7" t="n">
        <v>0</v>
      </c>
      <c r="R26" s="7" t="n">
        <v>0</v>
      </c>
      <c r="S26" s="7" t="n">
        <v>1</v>
      </c>
      <c r="T26" s="7" t="n">
        <v>13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15914</v>
      </c>
      <c r="Z26" s="7" t="n">
        <v>9</v>
      </c>
      <c r="AA26" s="7" t="n">
        <v>0</v>
      </c>
      <c r="AB26" s="7" t="n">
        <v>0</v>
      </c>
      <c r="AC26" s="7" t="n">
        <v>2</v>
      </c>
      <c r="AD26" s="7" t="n">
        <v>13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14349</v>
      </c>
      <c r="AJ26" s="7" t="n">
        <v>8</v>
      </c>
      <c r="AK26" s="7" t="n">
        <v>0</v>
      </c>
      <c r="AL26" s="7" t="n">
        <v>0</v>
      </c>
      <c r="AM26" s="7" t="n">
        <v>0</v>
      </c>
      <c r="AN26" s="7" t="n">
        <v>13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3617.5</v>
      </c>
      <c r="AT26" s="7" t="n">
        <v>2</v>
      </c>
      <c r="AU26" s="7" t="n">
        <v>0</v>
      </c>
      <c r="AV26" s="7" t="n">
        <v>0</v>
      </c>
      <c r="AW26" s="7" t="n">
        <v>2</v>
      </c>
      <c r="AX26" s="7" t="n">
        <v>4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1408.988461538461</v>
      </c>
      <c r="BQ26" s="7">
        <f>BO26/30*30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Исаев Сарван Вугар Оглы</t>
        </is>
      </c>
      <c r="E27" s="7" t="n">
        <v>5182.5</v>
      </c>
      <c r="F27" s="7" t="n">
        <v>3</v>
      </c>
      <c r="G27" s="7" t="n">
        <v>0</v>
      </c>
      <c r="H27" s="7" t="n">
        <v>0</v>
      </c>
      <c r="I27" s="7" t="n">
        <v>0</v>
      </c>
      <c r="J27" s="7" t="n">
        <v>2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6763.34</v>
      </c>
      <c r="P27" s="7" t="n">
        <v>4</v>
      </c>
      <c r="Q27" s="7" t="n">
        <v>0</v>
      </c>
      <c r="R27" s="7" t="n">
        <v>0</v>
      </c>
      <c r="S27" s="7" t="n">
        <v>0</v>
      </c>
      <c r="T27" s="7" t="n">
        <v>2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4988.17</v>
      </c>
      <c r="Z27" s="7" t="n">
        <v>3</v>
      </c>
      <c r="AA27" s="7" t="n">
        <v>0</v>
      </c>
      <c r="AB27" s="7" t="n">
        <v>0</v>
      </c>
      <c r="AC27" s="7" t="n">
        <v>0</v>
      </c>
      <c r="AD27" s="7" t="n">
        <v>2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5061.5</v>
      </c>
      <c r="AJ27" s="7" t="n">
        <v>3</v>
      </c>
      <c r="AK27" s="7" t="n">
        <v>0</v>
      </c>
      <c r="AL27" s="7" t="n">
        <v>0</v>
      </c>
      <c r="AM27" s="7" t="n">
        <v>0</v>
      </c>
      <c r="AN27" s="7" t="n">
        <v>2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1654.17</v>
      </c>
      <c r="AT27" s="7" t="n">
        <v>1</v>
      </c>
      <c r="AU27" s="7" t="n">
        <v>0</v>
      </c>
      <c r="AV27" s="7" t="n">
        <v>0</v>
      </c>
      <c r="AW27" s="7" t="n">
        <v>0</v>
      </c>
      <c r="AX27" s="7" t="n">
        <v>1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1562.958333333333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Карагодин Никита Константинович</t>
        </is>
      </c>
      <c r="E28" s="7" t="n">
        <v>12683</v>
      </c>
      <c r="F28" s="7" t="n">
        <v>9</v>
      </c>
      <c r="G28" s="7" t="n">
        <v>0</v>
      </c>
      <c r="H28" s="7" t="n">
        <v>0</v>
      </c>
      <c r="I28" s="7" t="n">
        <v>0</v>
      </c>
      <c r="J28" s="7" t="n">
        <v>4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12753</v>
      </c>
      <c r="P28" s="7" t="n">
        <v>8</v>
      </c>
      <c r="Q28" s="7" t="n">
        <v>0</v>
      </c>
      <c r="R28" s="7" t="n">
        <v>0</v>
      </c>
      <c r="S28" s="7" t="n">
        <v>0</v>
      </c>
      <c r="T28" s="7" t="n">
        <v>4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6376.5</v>
      </c>
      <c r="Z28" s="7" t="n">
        <v>4</v>
      </c>
      <c r="AA28" s="7" t="n">
        <v>0</v>
      </c>
      <c r="AB28" s="7" t="n">
        <v>0</v>
      </c>
      <c r="AC28" s="7" t="n">
        <v>0</v>
      </c>
      <c r="AD28" s="7" t="n">
        <v>4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14380.5</v>
      </c>
      <c r="AJ28" s="7" t="n">
        <v>9</v>
      </c>
      <c r="AK28" s="7" t="n">
        <v>0</v>
      </c>
      <c r="AL28" s="7" t="n">
        <v>0</v>
      </c>
      <c r="AM28" s="7" t="n">
        <v>0</v>
      </c>
      <c r="AN28" s="7" t="n">
        <v>4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3252.5</v>
      </c>
      <c r="AT28" s="7" t="n">
        <v>4</v>
      </c>
      <c r="AU28" s="7" t="n">
        <v>0</v>
      </c>
      <c r="AV28" s="7" t="n">
        <v>0</v>
      </c>
      <c r="AW28" s="7" t="n">
        <v>0</v>
      </c>
      <c r="AX28" s="7" t="n">
        <v>1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1508.789473684211</v>
      </c>
      <c r="BQ28" s="7">
        <f>BO28/30*30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Краснобородикова Анастасия Иорданова</t>
        </is>
      </c>
      <c r="E29" s="7" t="n">
        <v>9940.84</v>
      </c>
      <c r="F29" s="7" t="n">
        <v>6</v>
      </c>
      <c r="G29" s="7" t="n">
        <v>0</v>
      </c>
      <c r="H29" s="7" t="n">
        <v>0</v>
      </c>
      <c r="I29" s="7" t="n">
        <v>1</v>
      </c>
      <c r="J29" s="7" t="n">
        <v>7</v>
      </c>
      <c r="K29" s="7">
        <f>ROUND(J29*BP29/100,0)*100</f>
        <v/>
      </c>
      <c r="L29" s="7" t="n">
        <v>0</v>
      </c>
      <c r="M29" s="7">
        <f>E29-K29</f>
        <v/>
      </c>
      <c r="N29" s="7" t="n">
        <v>0</v>
      </c>
      <c r="O29" s="7" t="n">
        <v>11355</v>
      </c>
      <c r="P29" s="7" t="n">
        <v>7</v>
      </c>
      <c r="Q29" s="7" t="n">
        <v>0</v>
      </c>
      <c r="R29" s="7" t="n">
        <v>0</v>
      </c>
      <c r="S29" s="7" t="n">
        <v>0</v>
      </c>
      <c r="T29" s="7" t="n">
        <v>7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6014.66</v>
      </c>
      <c r="Z29" s="7" t="n">
        <v>4</v>
      </c>
      <c r="AA29" s="7" t="n">
        <v>0</v>
      </c>
      <c r="AB29" s="7" t="n">
        <v>0</v>
      </c>
      <c r="AC29" s="7" t="n">
        <v>1</v>
      </c>
      <c r="AD29" s="7" t="n">
        <v>7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15863.83</v>
      </c>
      <c r="AJ29" s="7" t="n">
        <v>13</v>
      </c>
      <c r="AK29" s="7" t="n">
        <v>0</v>
      </c>
      <c r="AL29" s="7" t="n">
        <v>0</v>
      </c>
      <c r="AM29" s="7" t="n">
        <v>1</v>
      </c>
      <c r="AN29" s="7" t="n">
        <v>7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6305.67</v>
      </c>
      <c r="AT29" s="7" t="n">
        <v>4</v>
      </c>
      <c r="AU29" s="7" t="n">
        <v>0</v>
      </c>
      <c r="AV29" s="7" t="n">
        <v>0</v>
      </c>
      <c r="AW29" s="7" t="n">
        <v>0</v>
      </c>
      <c r="AX29" s="7" t="n">
        <v>2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1219.982162162162</v>
      </c>
      <c r="BQ29" s="7">
        <f>BO29/30*30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МТ</t>
        </is>
      </c>
      <c r="D30" s="6" t="inlineStr">
        <is>
          <t>Мясик Елизавета Сергеевна</t>
        </is>
      </c>
      <c r="E30" s="7" t="n">
        <v>30093</v>
      </c>
      <c r="F30" s="7" t="n">
        <v>17</v>
      </c>
      <c r="G30" s="7" t="n">
        <v>3250</v>
      </c>
      <c r="H30" s="7" t="n">
        <v>3</v>
      </c>
      <c r="I30" s="7" t="n">
        <v>0</v>
      </c>
      <c r="J30" s="7" t="n">
        <v>27</v>
      </c>
      <c r="K30" s="7">
        <f>ROUND(J30*BP30/100,0)*100</f>
        <v/>
      </c>
      <c r="L30" s="7" t="n">
        <v>0</v>
      </c>
      <c r="M30" s="7">
        <f>E30-K30</f>
        <v/>
      </c>
      <c r="N30" s="7" t="n">
        <v>8</v>
      </c>
      <c r="O30" s="7" t="n">
        <v>21074</v>
      </c>
      <c r="P30" s="7" t="n">
        <v>13</v>
      </c>
      <c r="Q30" s="7" t="n">
        <v>2380</v>
      </c>
      <c r="R30" s="7" t="n">
        <v>2</v>
      </c>
      <c r="S30" s="7" t="n">
        <v>0</v>
      </c>
      <c r="T30" s="7" t="n">
        <v>27</v>
      </c>
      <c r="U30" s="7">
        <f>ROUND(T30*BP30/100,0)*100</f>
        <v/>
      </c>
      <c r="V30" s="7" t="n">
        <v>0</v>
      </c>
      <c r="W30" s="7">
        <f>O30-U30</f>
        <v/>
      </c>
      <c r="X30" s="7" t="n">
        <v>9</v>
      </c>
      <c r="Y30" s="7" t="n">
        <v>32484.5</v>
      </c>
      <c r="Z30" s="7" t="n">
        <v>18</v>
      </c>
      <c r="AA30" s="7" t="n">
        <v>2380</v>
      </c>
      <c r="AB30" s="7" t="n">
        <v>2</v>
      </c>
      <c r="AC30" s="7" t="n">
        <v>1</v>
      </c>
      <c r="AD30" s="7" t="n">
        <v>27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5</v>
      </c>
      <c r="AI30" s="7" t="n">
        <v>30819</v>
      </c>
      <c r="AJ30" s="7" t="n">
        <v>17</v>
      </c>
      <c r="AK30" s="7" t="n">
        <v>3570</v>
      </c>
      <c r="AL30" s="7" t="n">
        <v>3</v>
      </c>
      <c r="AM30" s="7" t="n">
        <v>1</v>
      </c>
      <c r="AN30" s="7" t="n">
        <v>27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8</v>
      </c>
      <c r="AS30" s="7" t="n">
        <v>3264</v>
      </c>
      <c r="AT30" s="7" t="n">
        <v>2</v>
      </c>
      <c r="AU30" s="7" t="n">
        <v>2380</v>
      </c>
      <c r="AV30" s="7" t="n">
        <v>2</v>
      </c>
      <c r="AW30" s="7" t="n">
        <v>0</v>
      </c>
      <c r="AX30" s="7" t="n">
        <v>8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4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1716.692592592593</v>
      </c>
      <c r="BQ30" s="7">
        <f>BO30/30*30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Николаева Татьяна Владимировна</t>
        </is>
      </c>
      <c r="E31" s="7" t="n">
        <v>0</v>
      </c>
      <c r="F31" s="7" t="n">
        <v>0</v>
      </c>
      <c r="G31" s="7" t="n">
        <v>6180</v>
      </c>
      <c r="H31" s="7" t="n">
        <v>6</v>
      </c>
      <c r="I31" s="7" t="n">
        <v>4</v>
      </c>
      <c r="J31" s="7" t="n">
        <v>4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0</v>
      </c>
      <c r="P31" s="7" t="n">
        <v>1</v>
      </c>
      <c r="Q31" s="7" t="n">
        <v>8240</v>
      </c>
      <c r="R31" s="7" t="n">
        <v>8</v>
      </c>
      <c r="S31" s="7" t="n">
        <v>2</v>
      </c>
      <c r="T31" s="7" t="n">
        <v>4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0</v>
      </c>
      <c r="Z31" s="7" t="n">
        <v>1</v>
      </c>
      <c r="AA31" s="7" t="n">
        <v>8240</v>
      </c>
      <c r="AB31" s="7" t="n">
        <v>8</v>
      </c>
      <c r="AC31" s="7" t="n">
        <v>3</v>
      </c>
      <c r="AD31" s="7" t="n">
        <v>4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1</v>
      </c>
      <c r="AI31" s="7" t="n">
        <v>3780</v>
      </c>
      <c r="AJ31" s="7" t="n">
        <v>3</v>
      </c>
      <c r="AK31" s="7" t="n">
        <v>8240</v>
      </c>
      <c r="AL31" s="7" t="n">
        <v>8</v>
      </c>
      <c r="AM31" s="7" t="n">
        <v>0</v>
      </c>
      <c r="AN31" s="7" t="n">
        <v>4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1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546.3636363636364</v>
      </c>
      <c r="BQ31" s="7">
        <f>BO31/30*30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Панкрац Наталья Владимировна</t>
        </is>
      </c>
      <c r="E32" s="7" t="n">
        <v>7185</v>
      </c>
      <c r="F32" s="7" t="n">
        <v>4</v>
      </c>
      <c r="G32" s="7" t="n">
        <v>2060</v>
      </c>
      <c r="H32" s="7" t="n">
        <v>2</v>
      </c>
      <c r="I32" s="7" t="n">
        <v>2</v>
      </c>
      <c r="J32" s="7" t="n">
        <v>5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10590</v>
      </c>
      <c r="P32" s="7" t="n">
        <v>6</v>
      </c>
      <c r="Q32" s="7" t="n">
        <v>1030</v>
      </c>
      <c r="R32" s="7" t="n">
        <v>1</v>
      </c>
      <c r="S32" s="7" t="n">
        <v>1</v>
      </c>
      <c r="T32" s="7" t="n">
        <v>5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10715</v>
      </c>
      <c r="Z32" s="7" t="n">
        <v>6</v>
      </c>
      <c r="AA32" s="7" t="n">
        <v>3090</v>
      </c>
      <c r="AB32" s="7" t="n">
        <v>3</v>
      </c>
      <c r="AC32" s="7" t="n">
        <v>2</v>
      </c>
      <c r="AD32" s="7" t="n">
        <v>5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10965</v>
      </c>
      <c r="AJ32" s="7" t="n">
        <v>6</v>
      </c>
      <c r="AK32" s="7" t="n">
        <v>1030</v>
      </c>
      <c r="AL32" s="7" t="n">
        <v>1</v>
      </c>
      <c r="AM32" s="7" t="n">
        <v>2</v>
      </c>
      <c r="AN32" s="7" t="n">
        <v>5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3492.5</v>
      </c>
      <c r="AT32" s="7" t="n">
        <v>2</v>
      </c>
      <c r="AU32" s="7" t="n">
        <v>0</v>
      </c>
      <c r="AV32" s="7" t="n">
        <v>0</v>
      </c>
      <c r="AW32" s="7" t="n">
        <v>0</v>
      </c>
      <c r="AX32" s="7" t="n">
        <v>1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760</v>
      </c>
      <c r="BQ32" s="7">
        <f>BO32/30*30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Петрова Татьяна Андреевна</t>
        </is>
      </c>
      <c r="E33" s="7" t="n">
        <v>28155.5</v>
      </c>
      <c r="F33" s="7" t="n">
        <v>16</v>
      </c>
      <c r="G33" s="7" t="n">
        <v>0</v>
      </c>
      <c r="H33" s="7" t="n">
        <v>0</v>
      </c>
      <c r="I33" s="7" t="n">
        <v>0</v>
      </c>
      <c r="J33" s="7" t="n">
        <v>10</v>
      </c>
      <c r="K33" s="7">
        <f>ROUND(J33*BP33/100,0)*100</f>
        <v/>
      </c>
      <c r="L33" s="7" t="n">
        <v>0</v>
      </c>
      <c r="M33" s="7">
        <f>E33-K33</f>
        <v/>
      </c>
      <c r="N33" s="7" t="n">
        <v>1</v>
      </c>
      <c r="O33" s="7" t="n">
        <v>21854.5</v>
      </c>
      <c r="P33" s="7" t="n">
        <v>13</v>
      </c>
      <c r="Q33" s="7" t="n">
        <v>0</v>
      </c>
      <c r="R33" s="7" t="n">
        <v>0</v>
      </c>
      <c r="S33" s="7" t="n">
        <v>1</v>
      </c>
      <c r="T33" s="7" t="n">
        <v>10</v>
      </c>
      <c r="U33" s="7">
        <f>ROUND(T33*BP33/100,0)*100</f>
        <v/>
      </c>
      <c r="V33" s="7" t="n">
        <v>0</v>
      </c>
      <c r="W33" s="7">
        <f>O33-U33</f>
        <v/>
      </c>
      <c r="X33" s="7" t="n">
        <v>2</v>
      </c>
      <c r="Y33" s="7" t="n">
        <v>13494.5</v>
      </c>
      <c r="Z33" s="7" t="n">
        <v>8</v>
      </c>
      <c r="AA33" s="7" t="n">
        <v>0</v>
      </c>
      <c r="AB33" s="7" t="n">
        <v>0</v>
      </c>
      <c r="AC33" s="7" t="n">
        <v>0</v>
      </c>
      <c r="AD33" s="7" t="n">
        <v>10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2</v>
      </c>
      <c r="AI33" s="7" t="n">
        <v>19289.5</v>
      </c>
      <c r="AJ33" s="7" t="n">
        <v>11</v>
      </c>
      <c r="AK33" s="7" t="n">
        <v>0</v>
      </c>
      <c r="AL33" s="7" t="n">
        <v>0</v>
      </c>
      <c r="AM33" s="7" t="n">
        <v>0</v>
      </c>
      <c r="AN33" s="7" t="n">
        <v>10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1</v>
      </c>
      <c r="AS33" s="7" t="n">
        <v>10731.5</v>
      </c>
      <c r="AT33" s="7" t="n">
        <v>7</v>
      </c>
      <c r="AU33" s="7" t="n">
        <v>0</v>
      </c>
      <c r="AV33" s="7" t="n">
        <v>0</v>
      </c>
      <c r="AW33" s="7" t="n">
        <v>0</v>
      </c>
      <c r="AX33" s="7" t="n">
        <v>3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1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1648.61320754717</v>
      </c>
      <c r="BQ33" s="7">
        <f>BO33/30*30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ПТ</t>
        </is>
      </c>
      <c r="D34" s="6" t="inlineStr">
        <is>
          <t>Писаревская Дарья Эдуардовна</t>
        </is>
      </c>
      <c r="E34" s="7" t="n">
        <v>0</v>
      </c>
      <c r="F34" s="7" t="n">
        <v>0</v>
      </c>
      <c r="G34" s="7" t="n">
        <v>0</v>
      </c>
      <c r="H34" s="7" t="n">
        <v>0</v>
      </c>
      <c r="I34" s="7" t="n">
        <v>0</v>
      </c>
      <c r="J34" s="7" t="n">
        <v>4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0</v>
      </c>
      <c r="P34" s="7" t="n">
        <v>0</v>
      </c>
      <c r="Q34" s="7" t="n">
        <v>0</v>
      </c>
      <c r="R34" s="7" t="n">
        <v>0</v>
      </c>
      <c r="S34" s="7" t="n">
        <v>0</v>
      </c>
      <c r="T34" s="7" t="n">
        <v>4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0</v>
      </c>
      <c r="Z34" s="7" t="n">
        <v>0</v>
      </c>
      <c r="AA34" s="7" t="n">
        <v>0</v>
      </c>
      <c r="AB34" s="7" t="n">
        <v>0</v>
      </c>
      <c r="AC34" s="7" t="n">
        <v>0</v>
      </c>
      <c r="AD34" s="7" t="n">
        <v>4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0</v>
      </c>
      <c r="AJ34" s="7" t="n">
        <v>0</v>
      </c>
      <c r="AK34" s="7" t="n">
        <v>0</v>
      </c>
      <c r="AL34" s="7" t="n">
        <v>0</v>
      </c>
      <c r="AM34" s="7" t="n">
        <v>0</v>
      </c>
      <c r="AN34" s="7" t="n">
        <v>4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0</v>
      </c>
      <c r="AT34" s="7" t="n">
        <v>0</v>
      </c>
      <c r="AU34" s="7" t="n">
        <v>0</v>
      </c>
      <c r="AV34" s="7" t="n">
        <v>0</v>
      </c>
      <c r="AW34" s="7" t="n">
        <v>0</v>
      </c>
      <c r="AX34" s="7" t="n">
        <v>1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1677.011363636364</v>
      </c>
      <c r="BQ34" s="7">
        <f>BO34/30*30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ПТ</t>
        </is>
      </c>
      <c r="D35" s="6" t="inlineStr">
        <is>
          <t>Пузощатова Екатерина Викторовна</t>
        </is>
      </c>
      <c r="E35" s="7" t="n">
        <v>17722.5</v>
      </c>
      <c r="F35" s="7" t="n">
        <v>11</v>
      </c>
      <c r="G35" s="7" t="n">
        <v>0</v>
      </c>
      <c r="H35" s="7" t="n">
        <v>0</v>
      </c>
      <c r="I35" s="7" t="n">
        <v>0</v>
      </c>
      <c r="J35" s="7" t="n">
        <v>11</v>
      </c>
      <c r="K35" s="7">
        <f>ROUND(J35*BP35/100,0)*100</f>
        <v/>
      </c>
      <c r="L35" s="7" t="n">
        <v>0</v>
      </c>
      <c r="M35" s="7">
        <f>E35-K35</f>
        <v/>
      </c>
      <c r="N35" s="7" t="n">
        <v>0</v>
      </c>
      <c r="O35" s="7" t="n">
        <v>29384.5</v>
      </c>
      <c r="P35" s="7" t="n">
        <v>17</v>
      </c>
      <c r="Q35" s="7" t="n">
        <v>0</v>
      </c>
      <c r="R35" s="7" t="n">
        <v>0</v>
      </c>
      <c r="S35" s="7" t="n">
        <v>1</v>
      </c>
      <c r="T35" s="7" t="n">
        <v>11</v>
      </c>
      <c r="U35" s="7">
        <f>ROUND(T35*BP35/100,0)*100</f>
        <v/>
      </c>
      <c r="V35" s="7" t="n">
        <v>0</v>
      </c>
      <c r="W35" s="7">
        <f>O35-U35</f>
        <v/>
      </c>
      <c r="X35" s="7" t="n">
        <v>0</v>
      </c>
      <c r="Y35" s="7" t="n">
        <v>24436</v>
      </c>
      <c r="Z35" s="7" t="n">
        <v>14</v>
      </c>
      <c r="AA35" s="7" t="n">
        <v>0</v>
      </c>
      <c r="AB35" s="7" t="n">
        <v>0</v>
      </c>
      <c r="AC35" s="7" t="n">
        <v>0</v>
      </c>
      <c r="AD35" s="7" t="n">
        <v>11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0</v>
      </c>
      <c r="AI35" s="7" t="n">
        <v>20737.5</v>
      </c>
      <c r="AJ35" s="7" t="n">
        <v>12</v>
      </c>
      <c r="AK35" s="7" t="n">
        <v>0</v>
      </c>
      <c r="AL35" s="7" t="n">
        <v>0</v>
      </c>
      <c r="AM35" s="7" t="n">
        <v>0</v>
      </c>
      <c r="AN35" s="7" t="n">
        <v>11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8558</v>
      </c>
      <c r="AT35" s="7" t="n">
        <v>5</v>
      </c>
      <c r="AU35" s="7" t="n">
        <v>0</v>
      </c>
      <c r="AV35" s="7" t="n">
        <v>0</v>
      </c>
      <c r="AW35" s="7" t="n">
        <v>0</v>
      </c>
      <c r="AX35" s="7" t="n">
        <v>3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1567.675438596491</v>
      </c>
      <c r="BQ35" s="7">
        <f>BO35/30*30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МТ</t>
        </is>
      </c>
      <c r="D36" s="6" t="inlineStr">
        <is>
          <t>Русакова Юлия Андреевна</t>
        </is>
      </c>
      <c r="E36" s="7" t="n">
        <v>26966.25</v>
      </c>
      <c r="F36" s="7" t="n">
        <v>15</v>
      </c>
      <c r="G36" s="7" t="n">
        <v>0</v>
      </c>
      <c r="H36" s="7" t="n">
        <v>0</v>
      </c>
      <c r="I36" s="7" t="n">
        <v>0</v>
      </c>
      <c r="J36" s="7" t="n">
        <v>15</v>
      </c>
      <c r="K36" s="7">
        <f>ROUND(J36*BP36/100,0)*100</f>
        <v/>
      </c>
      <c r="L36" s="7" t="n">
        <v>0</v>
      </c>
      <c r="M36" s="7">
        <f>E36-K36</f>
        <v/>
      </c>
      <c r="N36" s="7" t="n">
        <v>1</v>
      </c>
      <c r="O36" s="7" t="n">
        <v>33340</v>
      </c>
      <c r="P36" s="7" t="n">
        <v>18</v>
      </c>
      <c r="Q36" s="7" t="n">
        <v>0</v>
      </c>
      <c r="R36" s="7" t="n">
        <v>0</v>
      </c>
      <c r="S36" s="7" t="n">
        <v>2</v>
      </c>
      <c r="T36" s="7" t="n">
        <v>15</v>
      </c>
      <c r="U36" s="7">
        <f>ROUND(T36*BP36/100,0)*100</f>
        <v/>
      </c>
      <c r="V36" s="7" t="n">
        <v>0</v>
      </c>
      <c r="W36" s="7">
        <f>O36-U36</f>
        <v/>
      </c>
      <c r="X36" s="7" t="n">
        <v>0</v>
      </c>
      <c r="Y36" s="7" t="n">
        <v>40355.25</v>
      </c>
      <c r="Z36" s="7" t="n">
        <v>22</v>
      </c>
      <c r="AA36" s="7" t="n">
        <v>0</v>
      </c>
      <c r="AB36" s="7" t="n">
        <v>0</v>
      </c>
      <c r="AC36" s="7" t="n">
        <v>0</v>
      </c>
      <c r="AD36" s="7" t="n">
        <v>15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1</v>
      </c>
      <c r="AI36" s="7" t="n">
        <v>33344.25</v>
      </c>
      <c r="AJ36" s="7" t="n">
        <v>18</v>
      </c>
      <c r="AK36" s="7" t="n">
        <v>0</v>
      </c>
      <c r="AL36" s="7" t="n">
        <v>0</v>
      </c>
      <c r="AM36" s="7" t="n">
        <v>0</v>
      </c>
      <c r="AN36" s="7" t="n">
        <v>15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1</v>
      </c>
      <c r="AS36" s="7" t="n">
        <v>10522.75</v>
      </c>
      <c r="AT36" s="7" t="n">
        <v>7</v>
      </c>
      <c r="AU36" s="7" t="n">
        <v>0</v>
      </c>
      <c r="AV36" s="7" t="n">
        <v>0</v>
      </c>
      <c r="AW36" s="7" t="n">
        <v>0</v>
      </c>
      <c r="AX36" s="7" t="n">
        <v>4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1724.37</v>
      </c>
      <c r="BQ36" s="7">
        <f>BO36/30*30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ТВК</t>
        </is>
      </c>
      <c r="D37" s="6" t="inlineStr">
        <is>
          <t>Стрежнев Сергей Александрович</t>
        </is>
      </c>
      <c r="E37" s="7" t="n">
        <v>47158.75</v>
      </c>
      <c r="F37" s="7" t="n">
        <v>22</v>
      </c>
      <c r="G37" s="7" t="n">
        <v>0</v>
      </c>
      <c r="H37" s="7" t="n">
        <v>0</v>
      </c>
      <c r="I37" s="7" t="n">
        <v>0</v>
      </c>
      <c r="J37" s="7" t="n">
        <v>14</v>
      </c>
      <c r="K37" s="7">
        <f>ROUND(J37*BP37/100,0)*100</f>
        <v/>
      </c>
      <c r="L37" s="7" t="n">
        <v>0</v>
      </c>
      <c r="M37" s="7">
        <f>E37-K37</f>
        <v/>
      </c>
      <c r="N37" s="7" t="n">
        <v>2</v>
      </c>
      <c r="O37" s="7" t="n">
        <v>61789.25</v>
      </c>
      <c r="P37" s="7" t="n">
        <v>29</v>
      </c>
      <c r="Q37" s="7" t="n">
        <v>0</v>
      </c>
      <c r="R37" s="7" t="n">
        <v>0</v>
      </c>
      <c r="S37" s="7" t="n">
        <v>1</v>
      </c>
      <c r="T37" s="7" t="n">
        <v>14</v>
      </c>
      <c r="U37" s="7">
        <f>ROUND(T37*BP37/100,0)*100</f>
        <v/>
      </c>
      <c r="V37" s="7" t="n">
        <v>0</v>
      </c>
      <c r="W37" s="7">
        <f>O37-U37</f>
        <v/>
      </c>
      <c r="X37" s="7" t="n">
        <v>1</v>
      </c>
      <c r="Y37" s="7" t="n">
        <v>54771.25</v>
      </c>
      <c r="Z37" s="7" t="n">
        <v>24</v>
      </c>
      <c r="AA37" s="7" t="n">
        <v>0</v>
      </c>
      <c r="AB37" s="7" t="n">
        <v>0</v>
      </c>
      <c r="AC37" s="7" t="n">
        <v>0</v>
      </c>
      <c r="AD37" s="7" t="n">
        <v>14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2</v>
      </c>
      <c r="AI37" s="7" t="n">
        <v>55806.75</v>
      </c>
      <c r="AJ37" s="7" t="n">
        <v>24</v>
      </c>
      <c r="AK37" s="7" t="n">
        <v>0</v>
      </c>
      <c r="AL37" s="7" t="n">
        <v>0</v>
      </c>
      <c r="AM37" s="7" t="n">
        <v>0</v>
      </c>
      <c r="AN37" s="7" t="n">
        <v>14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2</v>
      </c>
      <c r="AS37" s="7" t="n">
        <v>21058</v>
      </c>
      <c r="AT37" s="7" t="n">
        <v>9</v>
      </c>
      <c r="AU37" s="7" t="n">
        <v>0</v>
      </c>
      <c r="AV37" s="7" t="n">
        <v>0</v>
      </c>
      <c r="AW37" s="7" t="n">
        <v>0</v>
      </c>
      <c r="AX37" s="7" t="n">
        <v>4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2250.078591549296</v>
      </c>
      <c r="BQ37" s="7">
        <f>BO37/30*30</f>
        <v/>
      </c>
      <c r="BR37" s="7">
        <f>IFERROR(BL37/BE37,0)</f>
        <v/>
      </c>
    </row>
    <row r="38">
      <c r="A38" s="6" t="n">
        <v>28</v>
      </c>
      <c r="B38" s="6" t="inlineStr">
        <is>
          <t>2026-03-01</t>
        </is>
      </c>
      <c r="C38" s="6" t="inlineStr">
        <is>
          <t>МТ</t>
        </is>
      </c>
      <c r="D38" s="6" t="inlineStr">
        <is>
          <t>Шуваев Данил Александрович</t>
        </is>
      </c>
      <c r="E38" s="7" t="n">
        <v>67796.12</v>
      </c>
      <c r="F38" s="7" t="n">
        <v>36</v>
      </c>
      <c r="G38" s="7" t="n">
        <v>0</v>
      </c>
      <c r="H38" s="7" t="n">
        <v>0</v>
      </c>
      <c r="I38" s="7" t="n">
        <v>0</v>
      </c>
      <c r="J38" s="7" t="n">
        <v>37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63376.66</v>
      </c>
      <c r="P38" s="7" t="n">
        <v>34</v>
      </c>
      <c r="Q38" s="7" t="n">
        <v>0</v>
      </c>
      <c r="R38" s="7" t="n">
        <v>0</v>
      </c>
      <c r="S38" s="7" t="n">
        <v>2</v>
      </c>
      <c r="T38" s="7" t="n">
        <v>37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65827.58</v>
      </c>
      <c r="Z38" s="7" t="n">
        <v>35</v>
      </c>
      <c r="AA38" s="7" t="n">
        <v>0</v>
      </c>
      <c r="AB38" s="7" t="n">
        <v>0</v>
      </c>
      <c r="AC38" s="7" t="n">
        <v>1</v>
      </c>
      <c r="AD38" s="7" t="n">
        <v>37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56682.63999999999</v>
      </c>
      <c r="AJ38" s="7" t="n">
        <v>30</v>
      </c>
      <c r="AK38" s="7" t="n">
        <v>0</v>
      </c>
      <c r="AL38" s="7" t="n">
        <v>0</v>
      </c>
      <c r="AM38" s="7" t="n">
        <v>2</v>
      </c>
      <c r="AN38" s="7" t="n">
        <v>37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18733.09</v>
      </c>
      <c r="AT38" s="7" t="n">
        <v>12</v>
      </c>
      <c r="AU38" s="7" t="n">
        <v>0</v>
      </c>
      <c r="AV38" s="7" t="n">
        <v>0</v>
      </c>
      <c r="AW38" s="7" t="n">
        <v>0</v>
      </c>
      <c r="AX38" s="7" t="n">
        <v>10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1693.061182795699</v>
      </c>
      <c r="BQ38" s="7">
        <f>BO38/30*30</f>
        <v/>
      </c>
      <c r="BR38" s="7">
        <f>IFERROR(BL38/BE38,0)</f>
        <v/>
      </c>
    </row>
    <row r="39">
      <c r="A39" s="6" t="n">
        <v>29</v>
      </c>
      <c r="B39" s="6" t="inlineStr">
        <is>
          <t>2026-03-01</t>
        </is>
      </c>
      <c r="C39" s="6" t="inlineStr">
        <is>
          <t>ПТ</t>
        </is>
      </c>
      <c r="D39" s="6" t="inlineStr">
        <is>
          <t>Шумилова Наталья Альбертовна</t>
        </is>
      </c>
      <c r="E39" s="7" t="n">
        <v>1765</v>
      </c>
      <c r="F39" s="7" t="n">
        <v>1</v>
      </c>
      <c r="G39" s="7" t="n">
        <v>0</v>
      </c>
      <c r="H39" s="7" t="n">
        <v>0</v>
      </c>
      <c r="I39" s="7" t="n">
        <v>0</v>
      </c>
      <c r="J39" s="7" t="n">
        <v>5</v>
      </c>
      <c r="K39" s="7">
        <f>ROUND(J39*BP39/100,0)*100</f>
        <v/>
      </c>
      <c r="L39" s="7" t="n">
        <v>0</v>
      </c>
      <c r="M39" s="7">
        <f>E39-K39</f>
        <v/>
      </c>
      <c r="N39" s="7" t="n">
        <v>0</v>
      </c>
      <c r="O39" s="7" t="n">
        <v>3617.5</v>
      </c>
      <c r="P39" s="7" t="n">
        <v>2</v>
      </c>
      <c r="Q39" s="7" t="n">
        <v>0</v>
      </c>
      <c r="R39" s="7" t="n">
        <v>0</v>
      </c>
      <c r="S39" s="7" t="n">
        <v>0</v>
      </c>
      <c r="T39" s="7" t="n">
        <v>5</v>
      </c>
      <c r="U39" s="7">
        <f>ROUND(T39*BP39/100,0)*100</f>
        <v/>
      </c>
      <c r="V39" s="7" t="n">
        <v>0</v>
      </c>
      <c r="W39" s="7">
        <f>O39-U39</f>
        <v/>
      </c>
      <c r="X39" s="7" t="n">
        <v>0</v>
      </c>
      <c r="Y39" s="7" t="n">
        <v>13962.5</v>
      </c>
      <c r="Z39" s="7" t="n">
        <v>8</v>
      </c>
      <c r="AA39" s="7" t="n">
        <v>0</v>
      </c>
      <c r="AB39" s="7" t="n">
        <v>0</v>
      </c>
      <c r="AC39" s="7" t="n">
        <v>0</v>
      </c>
      <c r="AD39" s="7" t="n">
        <v>5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0</v>
      </c>
      <c r="AI39" s="7" t="n">
        <v>0</v>
      </c>
      <c r="AJ39" s="7" t="n">
        <v>0</v>
      </c>
      <c r="AK39" s="7" t="n">
        <v>0</v>
      </c>
      <c r="AL39" s="7" t="n">
        <v>0</v>
      </c>
      <c r="AM39" s="7" t="n">
        <v>0</v>
      </c>
      <c r="AN39" s="7" t="n">
        <v>5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0</v>
      </c>
      <c r="AS39" s="7" t="n">
        <v>0</v>
      </c>
      <c r="AT39" s="7" t="n">
        <v>0</v>
      </c>
      <c r="AU39" s="7" t="n">
        <v>0</v>
      </c>
      <c r="AV39" s="7" t="n">
        <v>0</v>
      </c>
      <c r="AW39" s="7" t="n">
        <v>0</v>
      </c>
      <c r="AX39" s="7" t="n">
        <v>1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1640.134615384615</v>
      </c>
      <c r="BQ39" s="7">
        <f>BO39/30*30</f>
        <v/>
      </c>
      <c r="BR39" s="7">
        <f>IFERROR(BL39/BE39,0)</f>
        <v/>
      </c>
    </row>
    <row r="40">
      <c r="A40" s="8" t="n"/>
      <c r="B40" s="8" t="n"/>
      <c r="C40" s="8" t="n"/>
      <c r="D40" s="8" t="inlineStr">
        <is>
          <t>Итого ТЗ</t>
        </is>
      </c>
      <c r="E40" s="9">
        <f>SUM(E19:E39)</f>
        <v/>
      </c>
      <c r="F40" s="9">
        <f>SUM(F19:F39)</f>
        <v/>
      </c>
      <c r="G40" s="9">
        <f>SUM(G19:G39)</f>
        <v/>
      </c>
      <c r="H40" s="9">
        <f>SUM(H19:H39)</f>
        <v/>
      </c>
      <c r="I40" s="9">
        <f>SUM(I19:I39)</f>
        <v/>
      </c>
      <c r="J40" s="9">
        <f>SUM(J19:J39)</f>
        <v/>
      </c>
      <c r="K40" s="9">
        <f>SUM(K19:K39)</f>
        <v/>
      </c>
      <c r="L40" s="9">
        <f>SUM(L19:L39)</f>
        <v/>
      </c>
      <c r="M40" s="9">
        <f>SUM(M19:M39)</f>
        <v/>
      </c>
      <c r="N40" s="9">
        <f>SUM(N19:N39)</f>
        <v/>
      </c>
      <c r="O40" s="9">
        <f>SUM(O19:O39)</f>
        <v/>
      </c>
      <c r="P40" s="9">
        <f>SUM(P19:P39)</f>
        <v/>
      </c>
      <c r="Q40" s="9">
        <f>SUM(Q19:Q39)</f>
        <v/>
      </c>
      <c r="R40" s="9">
        <f>SUM(R19:R39)</f>
        <v/>
      </c>
      <c r="S40" s="9">
        <f>SUM(S19:S39)</f>
        <v/>
      </c>
      <c r="T40" s="9">
        <f>SUM(T19:T39)</f>
        <v/>
      </c>
      <c r="U40" s="9">
        <f>SUM(U19:U39)</f>
        <v/>
      </c>
      <c r="V40" s="9">
        <f>SUM(V19:V39)</f>
        <v/>
      </c>
      <c r="W40" s="9">
        <f>SUM(W19:W39)</f>
        <v/>
      </c>
      <c r="X40" s="9">
        <f>SUM(X19:X39)</f>
        <v/>
      </c>
      <c r="Y40" s="9">
        <f>SUM(Y19:Y39)</f>
        <v/>
      </c>
      <c r="Z40" s="9">
        <f>SUM(Z19:Z39)</f>
        <v/>
      </c>
      <c r="AA40" s="9">
        <f>SUM(AA19:AA39)</f>
        <v/>
      </c>
      <c r="AB40" s="9">
        <f>SUM(AB19:AB39)</f>
        <v/>
      </c>
      <c r="AC40" s="9">
        <f>SUM(AC19:AC39)</f>
        <v/>
      </c>
      <c r="AD40" s="9">
        <f>SUM(AD19:AD39)</f>
        <v/>
      </c>
      <c r="AE40" s="9">
        <f>SUM(AE19:AE39)</f>
        <v/>
      </c>
      <c r="AF40" s="9">
        <f>SUM(AF19:AF39)</f>
        <v/>
      </c>
      <c r="AG40" s="9">
        <f>SUM(AG19:AG39)</f>
        <v/>
      </c>
      <c r="AH40" s="9">
        <f>SUM(AH19:AH39)</f>
        <v/>
      </c>
      <c r="AI40" s="9">
        <f>SUM(AI19:AI39)</f>
        <v/>
      </c>
      <c r="AJ40" s="9">
        <f>SUM(AJ19:AJ39)</f>
        <v/>
      </c>
      <c r="AK40" s="9">
        <f>SUM(AK19:AK39)</f>
        <v/>
      </c>
      <c r="AL40" s="9">
        <f>SUM(AL19:AL39)</f>
        <v/>
      </c>
      <c r="AM40" s="9">
        <f>SUM(AM19:AM39)</f>
        <v/>
      </c>
      <c r="AN40" s="9">
        <f>SUM(AN19:AN39)</f>
        <v/>
      </c>
      <c r="AO40" s="9">
        <f>SUM(AO19:AO39)</f>
        <v/>
      </c>
      <c r="AP40" s="9">
        <f>SUM(AP19:AP39)</f>
        <v/>
      </c>
      <c r="AQ40" s="9">
        <f>SUM(AQ19:AQ39)</f>
        <v/>
      </c>
      <c r="AR40" s="9">
        <f>SUM(AR19:AR39)</f>
        <v/>
      </c>
      <c r="AS40" s="9">
        <f>SUM(AS19:AS39)</f>
        <v/>
      </c>
      <c r="AT40" s="9">
        <f>SUM(AT19:AT39)</f>
        <v/>
      </c>
      <c r="AU40" s="9">
        <f>SUM(AU19:AU39)</f>
        <v/>
      </c>
      <c r="AV40" s="9">
        <f>SUM(AV19:AV39)</f>
        <v/>
      </c>
      <c r="AW40" s="9">
        <f>SUM(AW19:AW39)</f>
        <v/>
      </c>
      <c r="AX40" s="9">
        <f>SUM(AX19:AX39)</f>
        <v/>
      </c>
      <c r="AY40" s="9">
        <f>SUM(AY19:AY39)</f>
        <v/>
      </c>
      <c r="AZ40" s="9">
        <f>SUM(AZ19:AZ39)</f>
        <v/>
      </c>
      <c r="BA40" s="9">
        <f>SUM(BA19:BA39)</f>
        <v/>
      </c>
      <c r="BB40" s="9">
        <f>SUM(BB19:BB39)</f>
        <v/>
      </c>
      <c r="BC40" s="9">
        <f>SUM(BC19:BC39)</f>
        <v/>
      </c>
      <c r="BD40" s="9">
        <f>SUM(BD19:BD39)</f>
        <v/>
      </c>
      <c r="BE40" s="9">
        <f>SUM(BE19:BE39)</f>
        <v/>
      </c>
      <c r="BF40" s="9">
        <f>SUM(BF19:BF39)</f>
        <v/>
      </c>
      <c r="BG40" s="9">
        <f>SUM(BG19:BG39)</f>
        <v/>
      </c>
      <c r="BH40" s="9">
        <f>SUM(BH19:BH39)</f>
        <v/>
      </c>
      <c r="BI40" s="9">
        <f>SUM(BI19:BI39)</f>
        <v/>
      </c>
      <c r="BJ40" s="9">
        <f>SUM(BJ19:BJ39)</f>
        <v/>
      </c>
      <c r="BK40" s="9">
        <f>SUM(BK19:BK39)</f>
        <v/>
      </c>
      <c r="BL40" s="9">
        <f>SUM(BL19:BL39)</f>
        <v/>
      </c>
      <c r="BM40" s="9">
        <f>SUM(BM19:BM39)</f>
        <v/>
      </c>
      <c r="BN40" s="9">
        <f>SUM(BN19:BN39)</f>
        <v/>
      </c>
      <c r="BO40" s="9">
        <f>SUM(BO19:BO39)</f>
        <v/>
      </c>
      <c r="BP40" s="9">
        <f>IFERROR(BK40/BD40,0)</f>
        <v/>
      </c>
      <c r="BQ40" s="9">
        <f>BO40/30*30</f>
        <v/>
      </c>
      <c r="BR40" s="9">
        <f>IFERROR(BL40/BE40,0)</f>
        <v/>
      </c>
    </row>
    <row r="42">
      <c r="A42" s="5" t="n"/>
      <c r="B42" s="5" t="n"/>
      <c r="C42" s="5" t="n"/>
      <c r="D42" s="5" t="inlineStr">
        <is>
          <t>ГРУППОВЫЕ ПРОГРАММЫ</t>
        </is>
      </c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  <c r="BF42" s="5" t="n"/>
      <c r="BG42" s="5" t="n"/>
      <c r="BH42" s="5" t="n"/>
      <c r="BI42" s="5" t="n"/>
      <c r="BJ42" s="5" t="n"/>
      <c r="BK42" s="5" t="n"/>
      <c r="BL42" s="5" t="n"/>
      <c r="BM42" s="5" t="n"/>
      <c r="BN42" s="5" t="n"/>
      <c r="BO42" s="5" t="n"/>
      <c r="BP42" s="5" t="n"/>
      <c r="BQ42" s="5" t="n"/>
      <c r="BR42" s="5" t="n"/>
    </row>
    <row r="43">
      <c r="A43" s="4" t="inlineStr">
        <is>
          <t>№</t>
        </is>
      </c>
      <c r="B43" s="4" t="inlineStr">
        <is>
          <t>Дата начала</t>
        </is>
      </c>
      <c r="C43" s="4" t="inlineStr">
        <is>
          <t>Статус</t>
        </is>
      </c>
      <c r="D43" s="4" t="inlineStr">
        <is>
          <t>ФИО</t>
        </is>
      </c>
      <c r="E43" s="4" t="inlineStr">
        <is>
          <t>Факт $ из 1С</t>
        </is>
      </c>
      <c r="F43" s="4" t="inlineStr">
        <is>
          <t>Факт ПТ</t>
        </is>
      </c>
      <c r="G43" s="4" t="inlineStr">
        <is>
          <t>Факт $ МГ/секции</t>
        </is>
      </c>
      <c r="H43" s="4" t="inlineStr">
        <is>
          <t>Факт МГ/секции</t>
        </is>
      </c>
      <c r="I43" s="4" t="inlineStr">
        <is>
          <t>Факт ВПТ</t>
        </is>
      </c>
      <c r="J43" s="4" t="inlineStr">
        <is>
          <t>Тех. задание ПТ</t>
        </is>
      </c>
      <c r="K43" s="4" t="inlineStr">
        <is>
          <t>Тех задание $</t>
        </is>
      </c>
      <c r="L43" s="4" t="inlineStr">
        <is>
          <t>Тех. задание ВПТ</t>
        </is>
      </c>
      <c r="M43" s="4" t="inlineStr">
        <is>
          <t>Разница ПТ $</t>
        </is>
      </c>
      <c r="N43" s="4" t="inlineStr">
        <is>
          <t>Факт СПЛИТ</t>
        </is>
      </c>
      <c r="O43" s="4" t="inlineStr">
        <is>
          <t>Факт $ из 1С</t>
        </is>
      </c>
      <c r="P43" s="4" t="inlineStr">
        <is>
          <t>Факт ПТ</t>
        </is>
      </c>
      <c r="Q43" s="4" t="inlineStr">
        <is>
          <t>Факт $ МГ/секции</t>
        </is>
      </c>
      <c r="R43" s="4" t="inlineStr">
        <is>
          <t>Факт МГ/секции</t>
        </is>
      </c>
      <c r="S43" s="4" t="inlineStr">
        <is>
          <t>Факт ВПТ</t>
        </is>
      </c>
      <c r="T43" s="4" t="inlineStr">
        <is>
          <t>Тех. задание ПТ</t>
        </is>
      </c>
      <c r="U43" s="4" t="inlineStr">
        <is>
          <t>Тех задание $</t>
        </is>
      </c>
      <c r="V43" s="4" t="inlineStr">
        <is>
          <t>Тех. задание ВПТ</t>
        </is>
      </c>
      <c r="W43" s="4" t="inlineStr">
        <is>
          <t>Разница ПТ $</t>
        </is>
      </c>
      <c r="X43" s="4" t="inlineStr">
        <is>
          <t>Факт СПЛИТ</t>
        </is>
      </c>
      <c r="Y43" s="4" t="inlineStr">
        <is>
          <t>Факт $ из 1С</t>
        </is>
      </c>
      <c r="Z43" s="4" t="inlineStr">
        <is>
          <t>Факт ПТ</t>
        </is>
      </c>
      <c r="AA43" s="4" t="inlineStr">
        <is>
          <t>Факт $ МГ/секции</t>
        </is>
      </c>
      <c r="AB43" s="4" t="inlineStr">
        <is>
          <t>Факт МГ/секции</t>
        </is>
      </c>
      <c r="AC43" s="4" t="inlineStr">
        <is>
          <t>Факт ВПТ</t>
        </is>
      </c>
      <c r="AD43" s="4" t="inlineStr">
        <is>
          <t>Тех. задание ПТ</t>
        </is>
      </c>
      <c r="AE43" s="4" t="inlineStr">
        <is>
          <t>Тех задание $</t>
        </is>
      </c>
      <c r="AF43" s="4" t="inlineStr">
        <is>
          <t>Тех. задание ВПТ</t>
        </is>
      </c>
      <c r="AG43" s="4" t="inlineStr">
        <is>
          <t>Разница ПТ $</t>
        </is>
      </c>
      <c r="AH43" s="4" t="inlineStr">
        <is>
          <t>Факт СПЛИТ</t>
        </is>
      </c>
      <c r="AI43" s="4" t="inlineStr">
        <is>
          <t>Факт $ из 1С</t>
        </is>
      </c>
      <c r="AJ43" s="4" t="inlineStr">
        <is>
          <t>Факт ПТ</t>
        </is>
      </c>
      <c r="AK43" s="4" t="inlineStr">
        <is>
          <t>Факт $ МГ/секции</t>
        </is>
      </c>
      <c r="AL43" s="4" t="inlineStr">
        <is>
          <t>Факт МГ/секции</t>
        </is>
      </c>
      <c r="AM43" s="4" t="inlineStr">
        <is>
          <t>Факт ВПТ</t>
        </is>
      </c>
      <c r="AN43" s="4" t="inlineStr">
        <is>
          <t>Тех. задание ПТ</t>
        </is>
      </c>
      <c r="AO43" s="4" t="inlineStr">
        <is>
          <t>Тех задание $</t>
        </is>
      </c>
      <c r="AP43" s="4" t="inlineStr">
        <is>
          <t>Тех. задание ВПТ</t>
        </is>
      </c>
      <c r="AQ43" s="4" t="inlineStr">
        <is>
          <t>Разница ПТ $</t>
        </is>
      </c>
      <c r="AR43" s="4" t="inlineStr">
        <is>
          <t>Факт СПЛИТ</t>
        </is>
      </c>
      <c r="AS43" s="4" t="inlineStr">
        <is>
          <t>Факт $ из 1С</t>
        </is>
      </c>
      <c r="AT43" s="4" t="inlineStr">
        <is>
          <t>Факт ПТ</t>
        </is>
      </c>
      <c r="AU43" s="4" t="inlineStr">
        <is>
          <t>Факт $ МГ/секции</t>
        </is>
      </c>
      <c r="AV43" s="4" t="inlineStr">
        <is>
          <t>Факт МГ/секции</t>
        </is>
      </c>
      <c r="AW43" s="4" t="inlineStr">
        <is>
          <t>Факт ВПТ</t>
        </is>
      </c>
      <c r="AX43" s="4" t="inlineStr">
        <is>
          <t>Тех. задание ПТ</t>
        </is>
      </c>
      <c r="AY43" s="4" t="inlineStr">
        <is>
          <t>Тех задание $</t>
        </is>
      </c>
      <c r="AZ43" s="4" t="inlineStr">
        <is>
          <t>Тех. задание ВПТ</t>
        </is>
      </c>
      <c r="BA43" s="4" t="inlineStr">
        <is>
          <t>Разница ПТ $</t>
        </is>
      </c>
      <c r="BB43" s="4" t="inlineStr">
        <is>
          <t>Факт СПЛИТ</t>
        </is>
      </c>
      <c r="BC43" s="4" t="inlineStr"/>
      <c r="BD43" s="4" t="inlineStr">
        <is>
          <t>Тех. задание ПТ</t>
        </is>
      </c>
      <c r="BE43" s="4" t="inlineStr">
        <is>
          <t>Факт ПТ</t>
        </is>
      </c>
      <c r="BF43" s="4" t="inlineStr">
        <is>
          <t>Факт СПЛИТ</t>
        </is>
      </c>
      <c r="BG43" s="4" t="inlineStr">
        <is>
          <t>Тех. задание ВПТ</t>
        </is>
      </c>
      <c r="BH43" s="4" t="inlineStr">
        <is>
          <t>Факт ВПТ</t>
        </is>
      </c>
      <c r="BI43" s="4" t="inlineStr">
        <is>
          <t>Тех. задание</t>
        </is>
      </c>
      <c r="BJ43" s="4" t="inlineStr">
        <is>
          <t>Факт</t>
        </is>
      </c>
      <c r="BK43" s="4" t="inlineStr">
        <is>
          <t>Тех задание $</t>
        </is>
      </c>
      <c r="BL43" s="4" t="inlineStr">
        <is>
          <t>Факт ПТ 1С $</t>
        </is>
      </c>
      <c r="BM43" s="4" t="inlineStr">
        <is>
          <t>Факт МГ/секции 1С $</t>
        </is>
      </c>
      <c r="BN43" s="4" t="inlineStr">
        <is>
          <t>Прочие услуги $</t>
        </is>
      </c>
      <c r="BO43" s="4" t="inlineStr">
        <is>
          <t>Факт общий $</t>
        </is>
      </c>
      <c r="BP43" s="4" t="inlineStr">
        <is>
          <t>Средняя стоимость ПТ прошлого месяца $</t>
        </is>
      </c>
      <c r="BQ43" s="4" t="inlineStr">
        <is>
          <t>Ранрейт $</t>
        </is>
      </c>
      <c r="BR43" s="4" t="inlineStr">
        <is>
          <t>Средняя стоимость ПТ на новый месяц</t>
        </is>
      </c>
    </row>
    <row r="44">
      <c r="A44" s="6" t="n">
        <v>30</v>
      </c>
      <c r="B44" s="6" t="inlineStr">
        <is>
          <t>2026-03-01</t>
        </is>
      </c>
      <c r="C44" s="6" t="inlineStr">
        <is>
          <t>ПТ</t>
        </is>
      </c>
      <c r="D44" s="6" t="inlineStr">
        <is>
          <t>Блинова Мария Александровна</t>
        </is>
      </c>
      <c r="E44" s="7" t="n">
        <v>9315.5</v>
      </c>
      <c r="F44" s="7" t="n">
        <v>6</v>
      </c>
      <c r="G44" s="7" t="n">
        <v>29192.5</v>
      </c>
      <c r="H44" s="7" t="n">
        <v>40</v>
      </c>
      <c r="I44" s="7" t="n">
        <v>0</v>
      </c>
      <c r="J44" s="7" t="n">
        <v>34</v>
      </c>
      <c r="K44" s="7">
        <f>ROUND(J44*BP44/100,0)*100</f>
        <v/>
      </c>
      <c r="L44" s="7" t="n">
        <v>0</v>
      </c>
      <c r="M44" s="7">
        <f>E44-K44</f>
        <v/>
      </c>
      <c r="N44" s="7" t="n">
        <v>0</v>
      </c>
      <c r="O44" s="7" t="n">
        <v>6869</v>
      </c>
      <c r="P44" s="7" t="n">
        <v>5</v>
      </c>
      <c r="Q44" s="7" t="n">
        <v>23235</v>
      </c>
      <c r="R44" s="7" t="n">
        <v>31</v>
      </c>
      <c r="S44" s="7" t="n">
        <v>0</v>
      </c>
      <c r="T44" s="7" t="n">
        <v>34</v>
      </c>
      <c r="U44" s="7">
        <f>ROUND(T44*BP44/100,0)*100</f>
        <v/>
      </c>
      <c r="V44" s="7" t="n">
        <v>0</v>
      </c>
      <c r="W44" s="7">
        <f>O44-U44</f>
        <v/>
      </c>
      <c r="X44" s="7" t="n">
        <v>0</v>
      </c>
      <c r="Y44" s="7" t="n">
        <v>12532.5</v>
      </c>
      <c r="Z44" s="7" t="n">
        <v>8</v>
      </c>
      <c r="AA44" s="7" t="n">
        <v>20882.5</v>
      </c>
      <c r="AB44" s="7" t="n">
        <v>30</v>
      </c>
      <c r="AC44" s="7" t="n">
        <v>0</v>
      </c>
      <c r="AD44" s="7" t="n">
        <v>34</v>
      </c>
      <c r="AE44" s="7">
        <f>ROUND(AD44*BP44/100,0)*100</f>
        <v/>
      </c>
      <c r="AF44" s="7" t="n">
        <v>0</v>
      </c>
      <c r="AG44" s="7">
        <f>Y44-AE44</f>
        <v/>
      </c>
      <c r="AH44" s="7" t="n">
        <v>1</v>
      </c>
      <c r="AI44" s="7" t="n">
        <v>8590</v>
      </c>
      <c r="AJ44" s="7" t="n">
        <v>5</v>
      </c>
      <c r="AK44" s="7" t="n">
        <v>20739</v>
      </c>
      <c r="AL44" s="7" t="n">
        <v>30</v>
      </c>
      <c r="AM44" s="7" t="n">
        <v>1</v>
      </c>
      <c r="AN44" s="7" t="n">
        <v>34</v>
      </c>
      <c r="AO44" s="7">
        <f>ROUND(AN44*BP44/100,0)*100</f>
        <v/>
      </c>
      <c r="AP44" s="7" t="n">
        <v>0</v>
      </c>
      <c r="AQ44" s="7">
        <f>AI44-AO44</f>
        <v/>
      </c>
      <c r="AR44" s="7" t="n">
        <v>0</v>
      </c>
      <c r="AS44" s="7" t="n">
        <v>3617.5</v>
      </c>
      <c r="AT44" s="7" t="n">
        <v>2</v>
      </c>
      <c r="AU44" s="7" t="n">
        <v>4672.5</v>
      </c>
      <c r="AV44" s="7" t="n">
        <v>7</v>
      </c>
      <c r="AW44" s="7" t="n">
        <v>0</v>
      </c>
      <c r="AX44" s="7" t="n">
        <v>10</v>
      </c>
      <c r="AY44" s="7">
        <f>ROUND(AX44*BP44/100,0)*100</f>
        <v/>
      </c>
      <c r="AZ44" s="7" t="n">
        <v>0</v>
      </c>
      <c r="BA44" s="7">
        <f>AS44-AY44</f>
        <v/>
      </c>
      <c r="BB44" s="7" t="n">
        <v>0</v>
      </c>
      <c r="BC44" s="6" t="n"/>
      <c r="BD44" s="7">
        <f>SUM(J44,T44,AD44,AN44,AX44)</f>
        <v/>
      </c>
      <c r="BE44" s="7">
        <f>SUM(F44,P44,Z44,AJ44,AT44)</f>
        <v/>
      </c>
      <c r="BF44" s="7">
        <f>SUM(N44,X44,AH44,AR44,BB44)</f>
        <v/>
      </c>
      <c r="BG44" s="7">
        <f>SUM(L44,V44,AF44,AP44,AZ44)</f>
        <v/>
      </c>
      <c r="BH44" s="7">
        <f>SUM(I44,S44,AC44,AM44,AW44)</f>
        <v/>
      </c>
      <c r="BI44" s="7" t="n">
        <v>0</v>
      </c>
      <c r="BJ44" s="7">
        <f>SUM(H44,R44,AB44,AL44,AV44)</f>
        <v/>
      </c>
      <c r="BK44" s="7">
        <f>SUM(K44,U44,AE44,AO44,AY44)</f>
        <v/>
      </c>
      <c r="BL44" s="7">
        <f>SUM(E44,O44,Y44,AI44,AS44)</f>
        <v/>
      </c>
      <c r="BM44" s="7">
        <f>SUM(G44,Q44,AA44,AK44,AU44)</f>
        <v/>
      </c>
      <c r="BN44" s="7" t="n">
        <v>0</v>
      </c>
      <c r="BO44" s="7">
        <f>BL44+BM44+BN44</f>
        <v/>
      </c>
      <c r="BP44" s="7" t="n">
        <v>863.4</v>
      </c>
      <c r="BQ44" s="7">
        <f>BO44/30*30</f>
        <v/>
      </c>
      <c r="BR44" s="7">
        <f>IFERROR(BL44/BE44,0)</f>
        <v/>
      </c>
    </row>
    <row r="45">
      <c r="A45" s="6" t="n">
        <v>31</v>
      </c>
      <c r="B45" s="6" t="inlineStr">
        <is>
          <t>2026-03-01</t>
        </is>
      </c>
      <c r="C45" s="6" t="inlineStr">
        <is>
          <t>ПТ</t>
        </is>
      </c>
      <c r="D45" s="6" t="inlineStr">
        <is>
          <t>Володина Ирина Анатольевна</t>
        </is>
      </c>
      <c r="E45" s="7" t="n">
        <v>0</v>
      </c>
      <c r="F45" s="7" t="n">
        <v>0</v>
      </c>
      <c r="G45" s="7" t="n">
        <v>1460</v>
      </c>
      <c r="H45" s="7" t="n">
        <v>2</v>
      </c>
      <c r="I45" s="7" t="n">
        <v>0</v>
      </c>
      <c r="J45" s="7" t="n">
        <v>4</v>
      </c>
      <c r="K45" s="7">
        <f>ROUND(J45*BP45/100,0)*100</f>
        <v/>
      </c>
      <c r="L45" s="7" t="n">
        <v>0</v>
      </c>
      <c r="M45" s="7">
        <f>E45-K45</f>
        <v/>
      </c>
      <c r="N45" s="7" t="n">
        <v>0</v>
      </c>
      <c r="O45" s="7" t="n">
        <v>0</v>
      </c>
      <c r="P45" s="7" t="n">
        <v>0</v>
      </c>
      <c r="Q45" s="7" t="n">
        <v>1460</v>
      </c>
      <c r="R45" s="7" t="n">
        <v>2</v>
      </c>
      <c r="S45" s="7" t="n">
        <v>1</v>
      </c>
      <c r="T45" s="7" t="n">
        <v>4</v>
      </c>
      <c r="U45" s="7">
        <f>ROUND(T45*BP45/100,0)*100</f>
        <v/>
      </c>
      <c r="V45" s="7" t="n">
        <v>0</v>
      </c>
      <c r="W45" s="7">
        <f>O45-U45</f>
        <v/>
      </c>
      <c r="X45" s="7" t="n">
        <v>0</v>
      </c>
      <c r="Y45" s="7" t="n">
        <v>1588.5</v>
      </c>
      <c r="Z45" s="7" t="n">
        <v>1</v>
      </c>
      <c r="AA45" s="7" t="n">
        <v>0</v>
      </c>
      <c r="AB45" s="7" t="n">
        <v>0</v>
      </c>
      <c r="AC45" s="7" t="n">
        <v>0</v>
      </c>
      <c r="AD45" s="7" t="n">
        <v>4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0</v>
      </c>
      <c r="AI45" s="7" t="n">
        <v>1588.5</v>
      </c>
      <c r="AJ45" s="7" t="n">
        <v>1</v>
      </c>
      <c r="AK45" s="7" t="n">
        <v>2045</v>
      </c>
      <c r="AL45" s="7" t="n">
        <v>3</v>
      </c>
      <c r="AM45" s="7" t="n">
        <v>0</v>
      </c>
      <c r="AN45" s="7" t="n">
        <v>4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0</v>
      </c>
      <c r="AT45" s="7" t="n">
        <v>0</v>
      </c>
      <c r="AU45" s="7" t="n">
        <v>0</v>
      </c>
      <c r="AV45" s="7" t="n">
        <v>0</v>
      </c>
      <c r="AW45" s="7" t="n">
        <v>0</v>
      </c>
      <c r="AX45" s="7" t="n">
        <v>1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688.1818181818181</v>
      </c>
      <c r="BQ45" s="7">
        <f>BO45/30*30</f>
        <v/>
      </c>
      <c r="BR45" s="7">
        <f>IFERROR(BL45/BE45,0)</f>
        <v/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Мирошниченко Анастасия Константиновна</t>
        </is>
      </c>
      <c r="E46" s="7" t="n">
        <v>3617.5</v>
      </c>
      <c r="F46" s="7" t="n">
        <v>2</v>
      </c>
      <c r="G46" s="7" t="n">
        <v>8230</v>
      </c>
      <c r="H46" s="7" t="n">
        <v>11</v>
      </c>
      <c r="I46" s="7" t="n">
        <v>0</v>
      </c>
      <c r="J46" s="7" t="n">
        <v>8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8340</v>
      </c>
      <c r="P46" s="7" t="n">
        <v>5</v>
      </c>
      <c r="Q46" s="7" t="n">
        <v>1030</v>
      </c>
      <c r="R46" s="7" t="n">
        <v>1</v>
      </c>
      <c r="S46" s="7" t="n">
        <v>0</v>
      </c>
      <c r="T46" s="7" t="n">
        <v>8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11822.5</v>
      </c>
      <c r="Z46" s="7" t="n">
        <v>7</v>
      </c>
      <c r="AA46" s="7" t="n">
        <v>6022.5</v>
      </c>
      <c r="AB46" s="7" t="n">
        <v>7</v>
      </c>
      <c r="AC46" s="7" t="n">
        <v>0</v>
      </c>
      <c r="AD46" s="7" t="n">
        <v>8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1727.5</v>
      </c>
      <c r="AJ46" s="7" t="n">
        <v>1</v>
      </c>
      <c r="AK46" s="7" t="n">
        <v>2647.5</v>
      </c>
      <c r="AL46" s="7" t="n">
        <v>3</v>
      </c>
      <c r="AM46" s="7" t="n">
        <v>0</v>
      </c>
      <c r="AN46" s="7" t="n">
        <v>8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0</v>
      </c>
      <c r="AT46" s="7" t="n">
        <v>0</v>
      </c>
      <c r="AU46" s="7" t="n">
        <v>1030</v>
      </c>
      <c r="AV46" s="7" t="n">
        <v>1</v>
      </c>
      <c r="AW46" s="7" t="n">
        <v>0</v>
      </c>
      <c r="AX46" s="7" t="n">
        <v>2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1210.195652173913</v>
      </c>
      <c r="BQ46" s="7">
        <f>BO46/30*30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ПТ</t>
        </is>
      </c>
      <c r="D47" s="6" t="inlineStr">
        <is>
          <t>Мусиенко Любовь Петровна</t>
        </is>
      </c>
      <c r="E47" s="7" t="n">
        <v>0</v>
      </c>
      <c r="F47" s="7" t="n">
        <v>0</v>
      </c>
      <c r="G47" s="7" t="n">
        <v>1350</v>
      </c>
      <c r="H47" s="7" t="n">
        <v>2</v>
      </c>
      <c r="I47" s="7" t="n">
        <v>0</v>
      </c>
      <c r="J47" s="7" t="n">
        <v>1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0</v>
      </c>
      <c r="P47" s="7" t="n">
        <v>0</v>
      </c>
      <c r="Q47" s="7" t="n">
        <v>0</v>
      </c>
      <c r="R47" s="7" t="n">
        <v>0</v>
      </c>
      <c r="S47" s="7" t="n">
        <v>0</v>
      </c>
      <c r="T47" s="7" t="n">
        <v>1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0</v>
      </c>
      <c r="Z47" s="7" t="n">
        <v>0</v>
      </c>
      <c r="AA47" s="7" t="n">
        <v>0</v>
      </c>
      <c r="AB47" s="7" t="n">
        <v>0</v>
      </c>
      <c r="AC47" s="7" t="n">
        <v>0</v>
      </c>
      <c r="AD47" s="7" t="n">
        <v>1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0</v>
      </c>
      <c r="AJ47" s="7" t="n">
        <v>0</v>
      </c>
      <c r="AK47" s="7" t="n">
        <v>620</v>
      </c>
      <c r="AL47" s="7" t="n">
        <v>1</v>
      </c>
      <c r="AM47" s="7" t="n">
        <v>0</v>
      </c>
      <c r="AN47" s="7" t="n">
        <v>1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0</v>
      </c>
      <c r="AT47" s="7" t="n">
        <v>0</v>
      </c>
      <c r="AU47" s="7" t="n">
        <v>1350</v>
      </c>
      <c r="AV47" s="7" t="n">
        <v>2</v>
      </c>
      <c r="AW47" s="7" t="n">
        <v>0</v>
      </c>
      <c r="AX47" s="7" t="n">
        <v>0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702.5</v>
      </c>
      <c r="BQ47" s="7">
        <f>BO47/30*30</f>
        <v/>
      </c>
      <c r="BR47" s="7">
        <f>IFERROR(BL47/BE47,0)</f>
        <v/>
      </c>
    </row>
    <row r="48">
      <c r="A48" s="6" t="n">
        <v>34</v>
      </c>
      <c r="B48" s="6" t="inlineStr">
        <is>
          <t>2026-03-01</t>
        </is>
      </c>
      <c r="C48" s="6" t="inlineStr">
        <is>
          <t>МТ</t>
        </is>
      </c>
      <c r="D48" s="6" t="inlineStr">
        <is>
          <t>Сабирова Дина Юрьевна</t>
        </is>
      </c>
      <c r="E48" s="7" t="n">
        <v>4051.5</v>
      </c>
      <c r="F48" s="7" t="n">
        <v>2</v>
      </c>
      <c r="G48" s="7" t="n">
        <v>0</v>
      </c>
      <c r="H48" s="7" t="n">
        <v>0</v>
      </c>
      <c r="I48" s="7" t="n">
        <v>0</v>
      </c>
      <c r="J48" s="7" t="n">
        <v>5</v>
      </c>
      <c r="K48" s="7">
        <f>ROUND(J48*BP48/100,0)*100</f>
        <v/>
      </c>
      <c r="L48" s="7" t="n">
        <v>0</v>
      </c>
      <c r="M48" s="7">
        <f>E48-K48</f>
        <v/>
      </c>
      <c r="N48" s="7" t="n">
        <v>0</v>
      </c>
      <c r="O48" s="7" t="n">
        <v>0</v>
      </c>
      <c r="P48" s="7" t="n">
        <v>0</v>
      </c>
      <c r="Q48" s="7" t="n">
        <v>0</v>
      </c>
      <c r="R48" s="7" t="n">
        <v>0</v>
      </c>
      <c r="S48" s="7" t="n">
        <v>0</v>
      </c>
      <c r="T48" s="7" t="n">
        <v>5</v>
      </c>
      <c r="U48" s="7">
        <f>ROUND(T48*BP48/100,0)*100</f>
        <v/>
      </c>
      <c r="V48" s="7" t="n">
        <v>0</v>
      </c>
      <c r="W48" s="7">
        <f>O48-U48</f>
        <v/>
      </c>
      <c r="X48" s="7" t="n">
        <v>0</v>
      </c>
      <c r="Y48" s="7" t="n">
        <v>13880.5</v>
      </c>
      <c r="Z48" s="7" t="n">
        <v>7</v>
      </c>
      <c r="AA48" s="7" t="n">
        <v>850</v>
      </c>
      <c r="AB48" s="7" t="n">
        <v>1</v>
      </c>
      <c r="AC48" s="7" t="n">
        <v>0</v>
      </c>
      <c r="AD48" s="7" t="n">
        <v>5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0</v>
      </c>
      <c r="AI48" s="7" t="n">
        <v>7695</v>
      </c>
      <c r="AJ48" s="7" t="n">
        <v>4</v>
      </c>
      <c r="AK48" s="7" t="n">
        <v>4907.5</v>
      </c>
      <c r="AL48" s="7" t="n">
        <v>6</v>
      </c>
      <c r="AM48" s="7" t="n">
        <v>0</v>
      </c>
      <c r="AN48" s="7" t="n">
        <v>5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3519</v>
      </c>
      <c r="AT48" s="7" t="n">
        <v>2</v>
      </c>
      <c r="AU48" s="7" t="n">
        <v>1700</v>
      </c>
      <c r="AV48" s="7" t="n">
        <v>2</v>
      </c>
      <c r="AW48" s="7" t="n">
        <v>1</v>
      </c>
      <c r="AX48" s="7" t="n">
        <v>2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1204.483333333333</v>
      </c>
      <c r="BQ48" s="7">
        <f>BO48/30*30</f>
        <v/>
      </c>
      <c r="BR48" s="7">
        <f>IFERROR(BL48/BE48,0)</f>
        <v/>
      </c>
    </row>
    <row r="49">
      <c r="A49" s="6" t="n">
        <v>35</v>
      </c>
      <c r="B49" s="6" t="inlineStr">
        <is>
          <t>2026-03-01</t>
        </is>
      </c>
      <c r="C49" s="6" t="inlineStr">
        <is>
          <t>ПТ</t>
        </is>
      </c>
      <c r="D49" s="6" t="inlineStr">
        <is>
          <t>Шахова Юлия Александровна</t>
        </is>
      </c>
      <c r="E49" s="7" t="n">
        <v>16791</v>
      </c>
      <c r="F49" s="7" t="n">
        <v>10</v>
      </c>
      <c r="G49" s="7" t="n">
        <v>4085</v>
      </c>
      <c r="H49" s="7" t="n">
        <v>5</v>
      </c>
      <c r="I49" s="7" t="n">
        <v>1</v>
      </c>
      <c r="J49" s="7" t="n">
        <v>11</v>
      </c>
      <c r="K49" s="7">
        <f>ROUND(J49*BP49/100,0)*100</f>
        <v/>
      </c>
      <c r="L49" s="7" t="n">
        <v>0</v>
      </c>
      <c r="M49" s="7">
        <f>E49-K49</f>
        <v/>
      </c>
      <c r="N49" s="7" t="n">
        <v>1</v>
      </c>
      <c r="O49" s="7" t="n">
        <v>11366.5</v>
      </c>
      <c r="P49" s="7" t="n">
        <v>10</v>
      </c>
      <c r="Q49" s="7" t="n">
        <v>5845</v>
      </c>
      <c r="R49" s="7" t="n">
        <v>7</v>
      </c>
      <c r="S49" s="7" t="n">
        <v>1</v>
      </c>
      <c r="T49" s="7" t="n">
        <v>11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16874</v>
      </c>
      <c r="Z49" s="7" t="n">
        <v>12</v>
      </c>
      <c r="AA49" s="7" t="n">
        <v>6200</v>
      </c>
      <c r="AB49" s="7" t="n">
        <v>7</v>
      </c>
      <c r="AC49" s="7" t="n">
        <v>2</v>
      </c>
      <c r="AD49" s="7" t="n">
        <v>11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1</v>
      </c>
      <c r="AI49" s="7" t="n">
        <v>11434.5</v>
      </c>
      <c r="AJ49" s="7" t="n">
        <v>8</v>
      </c>
      <c r="AK49" s="7" t="n">
        <v>5225</v>
      </c>
      <c r="AL49" s="7" t="n">
        <v>6</v>
      </c>
      <c r="AM49" s="7" t="n">
        <v>0</v>
      </c>
      <c r="AN49" s="7" t="n">
        <v>11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6641.5</v>
      </c>
      <c r="AT49" s="7" t="n">
        <v>4</v>
      </c>
      <c r="AU49" s="7" t="n">
        <v>1350</v>
      </c>
      <c r="AV49" s="7" t="n">
        <v>2</v>
      </c>
      <c r="AW49" s="7" t="n">
        <v>0</v>
      </c>
      <c r="AX49" s="7" t="n">
        <v>3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1215.704918032787</v>
      </c>
      <c r="BQ49" s="7">
        <f>BO49/30*30</f>
        <v/>
      </c>
      <c r="BR49" s="7">
        <f>IFERROR(BL49/BE49,0)</f>
        <v/>
      </c>
    </row>
    <row r="50">
      <c r="A50" s="6" t="n">
        <v>36</v>
      </c>
      <c r="B50" s="6" t="inlineStr">
        <is>
          <t>2026-03-01</t>
        </is>
      </c>
      <c r="C50" s="6" t="inlineStr">
        <is>
          <t>ПТ</t>
        </is>
      </c>
      <c r="D50" s="6" t="inlineStr">
        <is>
          <t>Ямова Жанна Николаевна</t>
        </is>
      </c>
      <c r="E50" s="7" t="n">
        <v>25102.5</v>
      </c>
      <c r="F50" s="7" t="n">
        <v>15</v>
      </c>
      <c r="G50" s="7" t="n">
        <v>4197.5</v>
      </c>
      <c r="H50" s="7" t="n">
        <v>6</v>
      </c>
      <c r="I50" s="7" t="n">
        <v>0</v>
      </c>
      <c r="J50" s="7" t="n">
        <v>24</v>
      </c>
      <c r="K50" s="7">
        <f>ROUND(J50*BP50/100,0)*100</f>
        <v/>
      </c>
      <c r="L50" s="7" t="n">
        <v>0</v>
      </c>
      <c r="M50" s="7">
        <f>E50-K50</f>
        <v/>
      </c>
      <c r="N50" s="7" t="n">
        <v>0</v>
      </c>
      <c r="O50" s="7" t="n">
        <v>36000.5</v>
      </c>
      <c r="P50" s="7" t="n">
        <v>21</v>
      </c>
      <c r="Q50" s="7" t="n">
        <v>9530</v>
      </c>
      <c r="R50" s="7" t="n">
        <v>11</v>
      </c>
      <c r="S50" s="7" t="n">
        <v>0</v>
      </c>
      <c r="T50" s="7" t="n">
        <v>24</v>
      </c>
      <c r="U50" s="7">
        <f>ROUND(T50*BP50/100,0)*100</f>
        <v/>
      </c>
      <c r="V50" s="7" t="n">
        <v>0</v>
      </c>
      <c r="W50" s="7">
        <f>O50-U50</f>
        <v/>
      </c>
      <c r="X50" s="7" t="n">
        <v>0</v>
      </c>
      <c r="Y50" s="7" t="n">
        <v>46375.17</v>
      </c>
      <c r="Z50" s="7" t="n">
        <v>27</v>
      </c>
      <c r="AA50" s="7" t="n">
        <v>11290</v>
      </c>
      <c r="AB50" s="7" t="n">
        <v>13</v>
      </c>
      <c r="AC50" s="7" t="n">
        <v>0</v>
      </c>
      <c r="AD50" s="7" t="n">
        <v>24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2</v>
      </c>
      <c r="AI50" s="7" t="n">
        <v>21863.84</v>
      </c>
      <c r="AJ50" s="7" t="n">
        <v>13</v>
      </c>
      <c r="AK50" s="7" t="n">
        <v>3520</v>
      </c>
      <c r="AL50" s="7" t="n">
        <v>4</v>
      </c>
      <c r="AM50" s="7" t="n">
        <v>0</v>
      </c>
      <c r="AN50" s="7" t="n">
        <v>24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1</v>
      </c>
      <c r="AS50" s="7" t="n">
        <v>14025.67</v>
      </c>
      <c r="AT50" s="7" t="n">
        <v>9</v>
      </c>
      <c r="AU50" s="7" t="n">
        <v>4125</v>
      </c>
      <c r="AV50" s="7" t="n">
        <v>6</v>
      </c>
      <c r="AW50" s="7" t="n">
        <v>0</v>
      </c>
      <c r="AX50" s="7" t="n">
        <v>7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1336.628059701492</v>
      </c>
      <c r="BQ50" s="7">
        <f>BO50/30*30</f>
        <v/>
      </c>
      <c r="BR50" s="7">
        <f>IFERROR(BL50/BE50,0)</f>
        <v/>
      </c>
    </row>
    <row r="51">
      <c r="A51" s="8" t="n"/>
      <c r="B51" s="8" t="n"/>
      <c r="C51" s="8" t="n"/>
      <c r="D51" s="8" t="inlineStr">
        <is>
          <t>Итого ГП</t>
        </is>
      </c>
      <c r="E51" s="9">
        <f>SUM(E44:E50)</f>
        <v/>
      </c>
      <c r="F51" s="9">
        <f>SUM(F44:F50)</f>
        <v/>
      </c>
      <c r="G51" s="9">
        <f>SUM(G44:G50)</f>
        <v/>
      </c>
      <c r="H51" s="9">
        <f>SUM(H44:H50)</f>
        <v/>
      </c>
      <c r="I51" s="9">
        <f>SUM(I44:I50)</f>
        <v/>
      </c>
      <c r="J51" s="9">
        <f>SUM(J44:J50)</f>
        <v/>
      </c>
      <c r="K51" s="9">
        <f>SUM(K44:K50)</f>
        <v/>
      </c>
      <c r="L51" s="9">
        <f>SUM(L44:L50)</f>
        <v/>
      </c>
      <c r="M51" s="9">
        <f>SUM(M44:M50)</f>
        <v/>
      </c>
      <c r="N51" s="9">
        <f>SUM(N44:N50)</f>
        <v/>
      </c>
      <c r="O51" s="9">
        <f>SUM(O44:O50)</f>
        <v/>
      </c>
      <c r="P51" s="9">
        <f>SUM(P44:P50)</f>
        <v/>
      </c>
      <c r="Q51" s="9">
        <f>SUM(Q44:Q50)</f>
        <v/>
      </c>
      <c r="R51" s="9">
        <f>SUM(R44:R50)</f>
        <v/>
      </c>
      <c r="S51" s="9">
        <f>SUM(S44:S50)</f>
        <v/>
      </c>
      <c r="T51" s="9">
        <f>SUM(T44:T50)</f>
        <v/>
      </c>
      <c r="U51" s="9">
        <f>SUM(U44:U50)</f>
        <v/>
      </c>
      <c r="V51" s="9">
        <f>SUM(V44:V50)</f>
        <v/>
      </c>
      <c r="W51" s="9">
        <f>SUM(W44:W50)</f>
        <v/>
      </c>
      <c r="X51" s="9">
        <f>SUM(X44:X50)</f>
        <v/>
      </c>
      <c r="Y51" s="9">
        <f>SUM(Y44:Y50)</f>
        <v/>
      </c>
      <c r="Z51" s="9">
        <f>SUM(Z44:Z50)</f>
        <v/>
      </c>
      <c r="AA51" s="9">
        <f>SUM(AA44:AA50)</f>
        <v/>
      </c>
      <c r="AB51" s="9">
        <f>SUM(AB44:AB50)</f>
        <v/>
      </c>
      <c r="AC51" s="9">
        <f>SUM(AC44:AC50)</f>
        <v/>
      </c>
      <c r="AD51" s="9">
        <f>SUM(AD44:AD50)</f>
        <v/>
      </c>
      <c r="AE51" s="9">
        <f>SUM(AE44:AE50)</f>
        <v/>
      </c>
      <c r="AF51" s="9">
        <f>SUM(AF44:AF50)</f>
        <v/>
      </c>
      <c r="AG51" s="9">
        <f>SUM(AG44:AG50)</f>
        <v/>
      </c>
      <c r="AH51" s="9">
        <f>SUM(AH44:AH50)</f>
        <v/>
      </c>
      <c r="AI51" s="9">
        <f>SUM(AI44:AI50)</f>
        <v/>
      </c>
      <c r="AJ51" s="9">
        <f>SUM(AJ44:AJ50)</f>
        <v/>
      </c>
      <c r="AK51" s="9">
        <f>SUM(AK44:AK50)</f>
        <v/>
      </c>
      <c r="AL51" s="9">
        <f>SUM(AL44:AL50)</f>
        <v/>
      </c>
      <c r="AM51" s="9">
        <f>SUM(AM44:AM50)</f>
        <v/>
      </c>
      <c r="AN51" s="9">
        <f>SUM(AN44:AN50)</f>
        <v/>
      </c>
      <c r="AO51" s="9">
        <f>SUM(AO44:AO50)</f>
        <v/>
      </c>
      <c r="AP51" s="9">
        <f>SUM(AP44:AP50)</f>
        <v/>
      </c>
      <c r="AQ51" s="9">
        <f>SUM(AQ44:AQ50)</f>
        <v/>
      </c>
      <c r="AR51" s="9">
        <f>SUM(AR44:AR50)</f>
        <v/>
      </c>
      <c r="AS51" s="9">
        <f>SUM(AS44:AS50)</f>
        <v/>
      </c>
      <c r="AT51" s="9">
        <f>SUM(AT44:AT50)</f>
        <v/>
      </c>
      <c r="AU51" s="9">
        <f>SUM(AU44:AU50)</f>
        <v/>
      </c>
      <c r="AV51" s="9">
        <f>SUM(AV44:AV50)</f>
        <v/>
      </c>
      <c r="AW51" s="9">
        <f>SUM(AW44:AW50)</f>
        <v/>
      </c>
      <c r="AX51" s="9">
        <f>SUM(AX44:AX50)</f>
        <v/>
      </c>
      <c r="AY51" s="9">
        <f>SUM(AY44:AY50)</f>
        <v/>
      </c>
      <c r="AZ51" s="9">
        <f>SUM(AZ44:AZ50)</f>
        <v/>
      </c>
      <c r="BA51" s="9">
        <f>SUM(BA44:BA50)</f>
        <v/>
      </c>
      <c r="BB51" s="9">
        <f>SUM(BB44:BB50)</f>
        <v/>
      </c>
      <c r="BC51" s="9">
        <f>SUM(BC44:BC50)</f>
        <v/>
      </c>
      <c r="BD51" s="9">
        <f>SUM(BD44:BD50)</f>
        <v/>
      </c>
      <c r="BE51" s="9">
        <f>SUM(BE44:BE50)</f>
        <v/>
      </c>
      <c r="BF51" s="9">
        <f>SUM(BF44:BF50)</f>
        <v/>
      </c>
      <c r="BG51" s="9">
        <f>SUM(BG44:BG50)</f>
        <v/>
      </c>
      <c r="BH51" s="9">
        <f>SUM(BH44:BH50)</f>
        <v/>
      </c>
      <c r="BI51" s="9">
        <f>SUM(BI44:BI50)</f>
        <v/>
      </c>
      <c r="BJ51" s="9">
        <f>SUM(BJ44:BJ50)</f>
        <v/>
      </c>
      <c r="BK51" s="9">
        <f>SUM(BK44:BK50)</f>
        <v/>
      </c>
      <c r="BL51" s="9">
        <f>SUM(BL44:BL50)</f>
        <v/>
      </c>
      <c r="BM51" s="9">
        <f>SUM(BM44:BM50)</f>
        <v/>
      </c>
      <c r="BN51" s="9">
        <f>SUM(BN44:BN50)</f>
        <v/>
      </c>
      <c r="BO51" s="9">
        <f>SUM(BO44:BO50)</f>
        <v/>
      </c>
      <c r="BP51" s="9">
        <f>IFERROR(BK51/BD51,0)</f>
        <v/>
      </c>
      <c r="BQ51" s="9">
        <f>BO51/30*30</f>
        <v/>
      </c>
      <c r="BR51" s="9">
        <f>IFERROR(BL51/BE51,0)</f>
        <v/>
      </c>
    </row>
    <row r="53">
      <c r="A53" s="5" t="n"/>
      <c r="B53" s="5" t="n"/>
      <c r="C53" s="5" t="n"/>
      <c r="D53" s="5" t="inlineStr">
        <is>
          <t>БОЕВЫЕ ИСКУССТВА</t>
        </is>
      </c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  <c r="AC53" s="5" t="n"/>
      <c r="AD53" s="5" t="n"/>
      <c r="AE53" s="5" t="n"/>
      <c r="AF53" s="5" t="n"/>
      <c r="AG53" s="5" t="n"/>
      <c r="AH53" s="5" t="n"/>
      <c r="AI53" s="5" t="n"/>
      <c r="AJ53" s="5" t="n"/>
      <c r="AK53" s="5" t="n"/>
      <c r="AL53" s="5" t="n"/>
      <c r="AM53" s="5" t="n"/>
      <c r="AN53" s="5" t="n"/>
      <c r="AO53" s="5" t="n"/>
      <c r="AP53" s="5" t="n"/>
      <c r="AQ53" s="5" t="n"/>
      <c r="AR53" s="5" t="n"/>
      <c r="AS53" s="5" t="n"/>
      <c r="AT53" s="5" t="n"/>
      <c r="AU53" s="5" t="n"/>
      <c r="AV53" s="5" t="n"/>
      <c r="AW53" s="5" t="n"/>
      <c r="AX53" s="5" t="n"/>
      <c r="AY53" s="5" t="n"/>
      <c r="AZ53" s="5" t="n"/>
      <c r="BA53" s="5" t="n"/>
      <c r="BB53" s="5" t="n"/>
      <c r="BC53" s="5" t="n"/>
      <c r="BD53" s="5" t="n"/>
      <c r="BE53" s="5" t="n"/>
      <c r="BF53" s="5" t="n"/>
      <c r="BG53" s="5" t="n"/>
      <c r="BH53" s="5" t="n"/>
      <c r="BI53" s="5" t="n"/>
      <c r="BJ53" s="5" t="n"/>
      <c r="BK53" s="5" t="n"/>
      <c r="BL53" s="5" t="n"/>
      <c r="BM53" s="5" t="n"/>
      <c r="BN53" s="5" t="n"/>
      <c r="BO53" s="5" t="n"/>
      <c r="BP53" s="5" t="n"/>
      <c r="BQ53" s="5" t="n"/>
      <c r="BR53" s="5" t="n"/>
    </row>
    <row r="54">
      <c r="A54" s="4" t="inlineStr">
        <is>
          <t>№</t>
        </is>
      </c>
      <c r="B54" s="4" t="inlineStr">
        <is>
          <t>Дата начала</t>
        </is>
      </c>
      <c r="C54" s="4" t="inlineStr">
        <is>
          <t>Статус</t>
        </is>
      </c>
      <c r="D54" s="4" t="inlineStr">
        <is>
          <t>ФИО</t>
        </is>
      </c>
      <c r="E54" s="4" t="inlineStr">
        <is>
          <t>Факт $ из 1С</t>
        </is>
      </c>
      <c r="F54" s="4" t="inlineStr">
        <is>
          <t>Факт ПТ</t>
        </is>
      </c>
      <c r="G54" s="4" t="inlineStr">
        <is>
          <t>Факт $ МГ/секции</t>
        </is>
      </c>
      <c r="H54" s="4" t="inlineStr">
        <is>
          <t>Факт МГ/секции</t>
        </is>
      </c>
      <c r="I54" s="4" t="inlineStr">
        <is>
          <t>Факт ВПТ</t>
        </is>
      </c>
      <c r="J54" s="4" t="inlineStr">
        <is>
          <t>Тех. задание ПТ</t>
        </is>
      </c>
      <c r="K54" s="4" t="inlineStr">
        <is>
          <t>Тех задание $</t>
        </is>
      </c>
      <c r="L54" s="4" t="inlineStr">
        <is>
          <t>Тех. задание ВПТ</t>
        </is>
      </c>
      <c r="M54" s="4" t="inlineStr">
        <is>
          <t>Разница ПТ $</t>
        </is>
      </c>
      <c r="N54" s="4" t="inlineStr">
        <is>
          <t>Факт СПЛИТ</t>
        </is>
      </c>
      <c r="O54" s="4" t="inlineStr">
        <is>
          <t>Факт $ из 1С</t>
        </is>
      </c>
      <c r="P54" s="4" t="inlineStr">
        <is>
          <t>Факт ПТ</t>
        </is>
      </c>
      <c r="Q54" s="4" t="inlineStr">
        <is>
          <t>Факт $ МГ/секции</t>
        </is>
      </c>
      <c r="R54" s="4" t="inlineStr">
        <is>
          <t>Факт МГ/секции</t>
        </is>
      </c>
      <c r="S54" s="4" t="inlineStr">
        <is>
          <t>Факт ВПТ</t>
        </is>
      </c>
      <c r="T54" s="4" t="inlineStr">
        <is>
          <t>Тех. задание ПТ</t>
        </is>
      </c>
      <c r="U54" s="4" t="inlineStr">
        <is>
          <t>Тех задание $</t>
        </is>
      </c>
      <c r="V54" s="4" t="inlineStr">
        <is>
          <t>Тех. задание ВПТ</t>
        </is>
      </c>
      <c r="W54" s="4" t="inlineStr">
        <is>
          <t>Разница ПТ $</t>
        </is>
      </c>
      <c r="X54" s="4" t="inlineStr">
        <is>
          <t>Факт СПЛИТ</t>
        </is>
      </c>
      <c r="Y54" s="4" t="inlineStr">
        <is>
          <t>Факт $ из 1С</t>
        </is>
      </c>
      <c r="Z54" s="4" t="inlineStr">
        <is>
          <t>Факт ПТ</t>
        </is>
      </c>
      <c r="AA54" s="4" t="inlineStr">
        <is>
          <t>Факт $ МГ/секции</t>
        </is>
      </c>
      <c r="AB54" s="4" t="inlineStr">
        <is>
          <t>Факт МГ/секции</t>
        </is>
      </c>
      <c r="AC54" s="4" t="inlineStr">
        <is>
          <t>Факт ВПТ</t>
        </is>
      </c>
      <c r="AD54" s="4" t="inlineStr">
        <is>
          <t>Тех. задание ПТ</t>
        </is>
      </c>
      <c r="AE54" s="4" t="inlineStr">
        <is>
          <t>Тех задание $</t>
        </is>
      </c>
      <c r="AF54" s="4" t="inlineStr">
        <is>
          <t>Тех. задание ВПТ</t>
        </is>
      </c>
      <c r="AG54" s="4" t="inlineStr">
        <is>
          <t>Разница ПТ $</t>
        </is>
      </c>
      <c r="AH54" s="4" t="inlineStr">
        <is>
          <t>Факт СПЛИТ</t>
        </is>
      </c>
      <c r="AI54" s="4" t="inlineStr">
        <is>
          <t>Факт $ из 1С</t>
        </is>
      </c>
      <c r="AJ54" s="4" t="inlineStr">
        <is>
          <t>Факт ПТ</t>
        </is>
      </c>
      <c r="AK54" s="4" t="inlineStr">
        <is>
          <t>Факт $ МГ/секции</t>
        </is>
      </c>
      <c r="AL54" s="4" t="inlineStr">
        <is>
          <t>Факт МГ/секции</t>
        </is>
      </c>
      <c r="AM54" s="4" t="inlineStr">
        <is>
          <t>Факт ВПТ</t>
        </is>
      </c>
      <c r="AN54" s="4" t="inlineStr">
        <is>
          <t>Тех. задание ПТ</t>
        </is>
      </c>
      <c r="AO54" s="4" t="inlineStr">
        <is>
          <t>Тех задание $</t>
        </is>
      </c>
      <c r="AP54" s="4" t="inlineStr">
        <is>
          <t>Тех. задание ВПТ</t>
        </is>
      </c>
      <c r="AQ54" s="4" t="inlineStr">
        <is>
          <t>Разница ПТ $</t>
        </is>
      </c>
      <c r="AR54" s="4" t="inlineStr">
        <is>
          <t>Факт СПЛИТ</t>
        </is>
      </c>
      <c r="AS54" s="4" t="inlineStr">
        <is>
          <t>Факт $ из 1С</t>
        </is>
      </c>
      <c r="AT54" s="4" t="inlineStr">
        <is>
          <t>Факт ПТ</t>
        </is>
      </c>
      <c r="AU54" s="4" t="inlineStr">
        <is>
          <t>Факт $ МГ/секции</t>
        </is>
      </c>
      <c r="AV54" s="4" t="inlineStr">
        <is>
          <t>Факт МГ/секции</t>
        </is>
      </c>
      <c r="AW54" s="4" t="inlineStr">
        <is>
          <t>Факт ВПТ</t>
        </is>
      </c>
      <c r="AX54" s="4" t="inlineStr">
        <is>
          <t>Тех. задание ПТ</t>
        </is>
      </c>
      <c r="AY54" s="4" t="inlineStr">
        <is>
          <t>Тех задание $</t>
        </is>
      </c>
      <c r="AZ54" s="4" t="inlineStr">
        <is>
          <t>Тех. задание ВПТ</t>
        </is>
      </c>
      <c r="BA54" s="4" t="inlineStr">
        <is>
          <t>Разница ПТ $</t>
        </is>
      </c>
      <c r="BB54" s="4" t="inlineStr">
        <is>
          <t>Факт СПЛИТ</t>
        </is>
      </c>
      <c r="BC54" s="4" t="inlineStr"/>
      <c r="BD54" s="4" t="inlineStr">
        <is>
          <t>Тех. задание ПТ</t>
        </is>
      </c>
      <c r="BE54" s="4" t="inlineStr">
        <is>
          <t>Факт ПТ</t>
        </is>
      </c>
      <c r="BF54" s="4" t="inlineStr">
        <is>
          <t>Факт СПЛИТ</t>
        </is>
      </c>
      <c r="BG54" s="4" t="inlineStr">
        <is>
          <t>Тех. задание ВПТ</t>
        </is>
      </c>
      <c r="BH54" s="4" t="inlineStr">
        <is>
          <t>Факт ВПТ</t>
        </is>
      </c>
      <c r="BI54" s="4" t="inlineStr">
        <is>
          <t>Тех. задание</t>
        </is>
      </c>
      <c r="BJ54" s="4" t="inlineStr">
        <is>
          <t>Факт</t>
        </is>
      </c>
      <c r="BK54" s="4" t="inlineStr">
        <is>
          <t>Тех задание $</t>
        </is>
      </c>
      <c r="BL54" s="4" t="inlineStr">
        <is>
          <t>Факт ПТ 1С $</t>
        </is>
      </c>
      <c r="BM54" s="4" t="inlineStr">
        <is>
          <t>Факт МГ/секции 1С $</t>
        </is>
      </c>
      <c r="BN54" s="4" t="inlineStr">
        <is>
          <t>Прочие услуги $</t>
        </is>
      </c>
      <c r="BO54" s="4" t="inlineStr">
        <is>
          <t>Факт общий $</t>
        </is>
      </c>
      <c r="BP54" s="4" t="inlineStr">
        <is>
          <t>Средняя стоимость ПТ прошлого месяца $</t>
        </is>
      </c>
      <c r="BQ54" s="4" t="inlineStr">
        <is>
          <t>Ранрейт $</t>
        </is>
      </c>
      <c r="BR54" s="4" t="inlineStr">
        <is>
          <t>Средняя стоимость ПТ на новый месяц</t>
        </is>
      </c>
    </row>
    <row r="55">
      <c r="A55" s="6" t="n">
        <v>37</v>
      </c>
      <c r="B55" s="6" t="inlineStr">
        <is>
          <t>2026-03-01</t>
        </is>
      </c>
      <c r="C55" s="6" t="inlineStr">
        <is>
          <t>ПТ</t>
        </is>
      </c>
      <c r="D55" s="6" t="inlineStr">
        <is>
          <t>Кармушев Ростислав Николаевич</t>
        </is>
      </c>
      <c r="E55" s="7" t="n">
        <v>0</v>
      </c>
      <c r="F55" s="7" t="n">
        <v>0</v>
      </c>
      <c r="G55" s="7" t="n">
        <v>0</v>
      </c>
      <c r="H55" s="7" t="n">
        <v>0</v>
      </c>
      <c r="I55" s="7" t="n">
        <v>1</v>
      </c>
      <c r="J55" s="7" t="n">
        <v>4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4</v>
      </c>
      <c r="U55" s="7">
        <f>ROUND(T55*BP55/100,0)*100</f>
        <v/>
      </c>
      <c r="V55" s="7" t="n">
        <v>0</v>
      </c>
      <c r="W55" s="7">
        <f>O55-U55</f>
        <v/>
      </c>
      <c r="X55" s="7" t="n">
        <v>0</v>
      </c>
      <c r="Y55" s="7" t="n">
        <v>1890</v>
      </c>
      <c r="Z55" s="7" t="n">
        <v>1</v>
      </c>
      <c r="AA55" s="7" t="n">
        <v>0</v>
      </c>
      <c r="AB55" s="7" t="n">
        <v>0</v>
      </c>
      <c r="AC55" s="7" t="n">
        <v>0</v>
      </c>
      <c r="AD55" s="7" t="n">
        <v>4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1890</v>
      </c>
      <c r="AJ55" s="7" t="n">
        <v>1</v>
      </c>
      <c r="AK55" s="7" t="n">
        <v>0</v>
      </c>
      <c r="AL55" s="7" t="n">
        <v>0</v>
      </c>
      <c r="AM55" s="7" t="n">
        <v>0</v>
      </c>
      <c r="AN55" s="7" t="n">
        <v>4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0</v>
      </c>
      <c r="AT55" s="7" t="n">
        <v>0</v>
      </c>
      <c r="AU55" s="7" t="n">
        <v>0</v>
      </c>
      <c r="AV55" s="7" t="n">
        <v>0</v>
      </c>
      <c r="AW55" s="7" t="n">
        <v>0</v>
      </c>
      <c r="AX55" s="7" t="n">
        <v>1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1236.277777777778</v>
      </c>
      <c r="BQ55" s="7">
        <f>BO55/30*30</f>
        <v/>
      </c>
      <c r="BR55" s="7">
        <f>IFERROR(BL55/BE55,0)</f>
        <v/>
      </c>
    </row>
    <row r="56">
      <c r="A56" s="6" t="n">
        <v>38</v>
      </c>
      <c r="B56" s="6" t="inlineStr">
        <is>
          <t>2026-03-01</t>
        </is>
      </c>
      <c r="C56" s="6" t="inlineStr">
        <is>
          <t>ПТ</t>
        </is>
      </c>
      <c r="D56" s="6" t="inlineStr">
        <is>
          <t>Ширгаков Эдуард Фликсович</t>
        </is>
      </c>
      <c r="E56" s="7" t="n">
        <v>1890</v>
      </c>
      <c r="F56" s="7" t="n">
        <v>1</v>
      </c>
      <c r="G56" s="7" t="n">
        <v>1767.5</v>
      </c>
      <c r="H56" s="7" t="n">
        <v>3</v>
      </c>
      <c r="I56" s="7" t="n">
        <v>4</v>
      </c>
      <c r="J56" s="7" t="n">
        <v>10</v>
      </c>
      <c r="K56" s="7">
        <f>ROUND(J56*BP56/100,0)*100</f>
        <v/>
      </c>
      <c r="L56" s="7" t="n">
        <v>0</v>
      </c>
      <c r="M56" s="7">
        <f>E56-K56</f>
        <v/>
      </c>
      <c r="N56" s="7" t="n">
        <v>0</v>
      </c>
      <c r="O56" s="7" t="n">
        <v>0</v>
      </c>
      <c r="P56" s="7" t="n">
        <v>0</v>
      </c>
      <c r="Q56" s="7" t="n">
        <v>5371.25</v>
      </c>
      <c r="R56" s="7" t="n">
        <v>8</v>
      </c>
      <c r="S56" s="7" t="n">
        <v>0</v>
      </c>
      <c r="T56" s="7" t="n">
        <v>10</v>
      </c>
      <c r="U56" s="7">
        <f>ROUND(T56*BP56/100,0)*100</f>
        <v/>
      </c>
      <c r="V56" s="7" t="n">
        <v>0</v>
      </c>
      <c r="W56" s="7">
        <f>O56-U56</f>
        <v/>
      </c>
      <c r="X56" s="7" t="n">
        <v>0</v>
      </c>
      <c r="Y56" s="7" t="n">
        <v>3530</v>
      </c>
      <c r="Z56" s="7" t="n">
        <v>2</v>
      </c>
      <c r="AA56" s="7" t="n">
        <v>6540</v>
      </c>
      <c r="AB56" s="7" t="n">
        <v>10</v>
      </c>
      <c r="AC56" s="7" t="n">
        <v>4</v>
      </c>
      <c r="AD56" s="7" t="n">
        <v>10</v>
      </c>
      <c r="AE56" s="7">
        <f>ROUND(AD56*BP56/100,0)*100</f>
        <v/>
      </c>
      <c r="AF56" s="7" t="n">
        <v>0</v>
      </c>
      <c r="AG56" s="7">
        <f>Y56-AE56</f>
        <v/>
      </c>
      <c r="AH56" s="7" t="n">
        <v>0</v>
      </c>
      <c r="AI56" s="7" t="n">
        <v>1765</v>
      </c>
      <c r="AJ56" s="7" t="n">
        <v>1</v>
      </c>
      <c r="AK56" s="7" t="n">
        <v>8196.25</v>
      </c>
      <c r="AL56" s="7" t="n">
        <v>12</v>
      </c>
      <c r="AM56" s="7" t="n">
        <v>3</v>
      </c>
      <c r="AN56" s="7" t="n">
        <v>10</v>
      </c>
      <c r="AO56" s="7">
        <f>ROUND(AN56*BP56/100,0)*100</f>
        <v/>
      </c>
      <c r="AP56" s="7" t="n">
        <v>0</v>
      </c>
      <c r="AQ56" s="7">
        <f>AI56-AO56</f>
        <v/>
      </c>
      <c r="AR56" s="7" t="n">
        <v>0</v>
      </c>
      <c r="AS56" s="7" t="n">
        <v>0</v>
      </c>
      <c r="AT56" s="7" t="n">
        <v>0</v>
      </c>
      <c r="AU56" s="7" t="n">
        <v>2656.25</v>
      </c>
      <c r="AV56" s="7" t="n">
        <v>4</v>
      </c>
      <c r="AW56" s="7" t="n">
        <v>2</v>
      </c>
      <c r="AX56" s="7" t="n">
        <v>3</v>
      </c>
      <c r="AY56" s="7">
        <f>ROUND(AX56*BP56/100,0)*100</f>
        <v/>
      </c>
      <c r="AZ56" s="7" t="n">
        <v>0</v>
      </c>
      <c r="BA56" s="7">
        <f>AS56-AY56</f>
        <v/>
      </c>
      <c r="BB56" s="7" t="n">
        <v>0</v>
      </c>
      <c r="BC56" s="6" t="n"/>
      <c r="BD56" s="7">
        <f>SUM(J56,T56,AD56,AN56,AX56)</f>
        <v/>
      </c>
      <c r="BE56" s="7">
        <f>SUM(F56,P56,Z56,AJ56,AT56)</f>
        <v/>
      </c>
      <c r="BF56" s="7">
        <f>SUM(N56,X56,AH56,AR56,BB56)</f>
        <v/>
      </c>
      <c r="BG56" s="7">
        <f>SUM(L56,V56,AF56,AP56,AZ56)</f>
        <v/>
      </c>
      <c r="BH56" s="7">
        <f>SUM(I56,S56,AC56,AM56,AW56)</f>
        <v/>
      </c>
      <c r="BI56" s="7" t="n">
        <v>0</v>
      </c>
      <c r="BJ56" s="7">
        <f>SUM(H56,R56,AB56,AL56,AV56)</f>
        <v/>
      </c>
      <c r="BK56" s="7">
        <f>SUM(K56,U56,AE56,AO56,AY56)</f>
        <v/>
      </c>
      <c r="BL56" s="7">
        <f>SUM(E56,O56,Y56,AI56,AS56)</f>
        <v/>
      </c>
      <c r="BM56" s="7">
        <f>SUM(G56,Q56,AA56,AK56,AU56)</f>
        <v/>
      </c>
      <c r="BN56" s="7" t="n">
        <v>0</v>
      </c>
      <c r="BO56" s="7">
        <f>BL56+BM56+BN56</f>
        <v/>
      </c>
      <c r="BP56" s="7" t="n">
        <v>616.195652173913</v>
      </c>
      <c r="BQ56" s="7">
        <f>BO56/30*30</f>
        <v/>
      </c>
      <c r="BR56" s="7">
        <f>IFERROR(BL56/BE56,0)</f>
        <v/>
      </c>
    </row>
    <row r="57">
      <c r="A57" s="8" t="n"/>
      <c r="B57" s="8" t="n"/>
      <c r="C57" s="8" t="n"/>
      <c r="D57" s="8" t="inlineStr">
        <is>
          <t>Итого БИ</t>
        </is>
      </c>
      <c r="E57" s="9">
        <f>SUM(E55:E56)</f>
        <v/>
      </c>
      <c r="F57" s="9">
        <f>SUM(F55:F56)</f>
        <v/>
      </c>
      <c r="G57" s="9">
        <f>SUM(G55:G56)</f>
        <v/>
      </c>
      <c r="H57" s="9">
        <f>SUM(H55:H56)</f>
        <v/>
      </c>
      <c r="I57" s="9">
        <f>SUM(I55:I56)</f>
        <v/>
      </c>
      <c r="J57" s="9">
        <f>SUM(J55:J56)</f>
        <v/>
      </c>
      <c r="K57" s="9">
        <f>SUM(K55:K56)</f>
        <v/>
      </c>
      <c r="L57" s="9">
        <f>SUM(L55:L56)</f>
        <v/>
      </c>
      <c r="M57" s="9">
        <f>SUM(M55:M56)</f>
        <v/>
      </c>
      <c r="N57" s="9">
        <f>SUM(N55:N56)</f>
        <v/>
      </c>
      <c r="O57" s="9">
        <f>SUM(O55:O56)</f>
        <v/>
      </c>
      <c r="P57" s="9">
        <f>SUM(P55:P56)</f>
        <v/>
      </c>
      <c r="Q57" s="9">
        <f>SUM(Q55:Q56)</f>
        <v/>
      </c>
      <c r="R57" s="9">
        <f>SUM(R55:R56)</f>
        <v/>
      </c>
      <c r="S57" s="9">
        <f>SUM(S55:S56)</f>
        <v/>
      </c>
      <c r="T57" s="9">
        <f>SUM(T55:T56)</f>
        <v/>
      </c>
      <c r="U57" s="9">
        <f>SUM(U55:U56)</f>
        <v/>
      </c>
      <c r="V57" s="9">
        <f>SUM(V55:V56)</f>
        <v/>
      </c>
      <c r="W57" s="9">
        <f>SUM(W55:W56)</f>
        <v/>
      </c>
      <c r="X57" s="9">
        <f>SUM(X55:X56)</f>
        <v/>
      </c>
      <c r="Y57" s="9">
        <f>SUM(Y55:Y56)</f>
        <v/>
      </c>
      <c r="Z57" s="9">
        <f>SUM(Z55:Z56)</f>
        <v/>
      </c>
      <c r="AA57" s="9">
        <f>SUM(AA55:AA56)</f>
        <v/>
      </c>
      <c r="AB57" s="9">
        <f>SUM(AB55:AB56)</f>
        <v/>
      </c>
      <c r="AC57" s="9">
        <f>SUM(AC55:AC56)</f>
        <v/>
      </c>
      <c r="AD57" s="9">
        <f>SUM(AD55:AD56)</f>
        <v/>
      </c>
      <c r="AE57" s="9">
        <f>SUM(AE55:AE56)</f>
        <v/>
      </c>
      <c r="AF57" s="9">
        <f>SUM(AF55:AF56)</f>
        <v/>
      </c>
      <c r="AG57" s="9">
        <f>SUM(AG55:AG56)</f>
        <v/>
      </c>
      <c r="AH57" s="9">
        <f>SUM(AH55:AH56)</f>
        <v/>
      </c>
      <c r="AI57" s="9">
        <f>SUM(AI55:AI56)</f>
        <v/>
      </c>
      <c r="AJ57" s="9">
        <f>SUM(AJ55:AJ56)</f>
        <v/>
      </c>
      <c r="AK57" s="9">
        <f>SUM(AK55:AK56)</f>
        <v/>
      </c>
      <c r="AL57" s="9">
        <f>SUM(AL55:AL56)</f>
        <v/>
      </c>
      <c r="AM57" s="9">
        <f>SUM(AM55:AM56)</f>
        <v/>
      </c>
      <c r="AN57" s="9">
        <f>SUM(AN55:AN56)</f>
        <v/>
      </c>
      <c r="AO57" s="9">
        <f>SUM(AO55:AO56)</f>
        <v/>
      </c>
      <c r="AP57" s="9">
        <f>SUM(AP55:AP56)</f>
        <v/>
      </c>
      <c r="AQ57" s="9">
        <f>SUM(AQ55:AQ56)</f>
        <v/>
      </c>
      <c r="AR57" s="9">
        <f>SUM(AR55:AR56)</f>
        <v/>
      </c>
      <c r="AS57" s="9">
        <f>SUM(AS55:AS56)</f>
        <v/>
      </c>
      <c r="AT57" s="9">
        <f>SUM(AT55:AT56)</f>
        <v/>
      </c>
      <c r="AU57" s="9">
        <f>SUM(AU55:AU56)</f>
        <v/>
      </c>
      <c r="AV57" s="9">
        <f>SUM(AV55:AV56)</f>
        <v/>
      </c>
      <c r="AW57" s="9">
        <f>SUM(AW55:AW56)</f>
        <v/>
      </c>
      <c r="AX57" s="9">
        <f>SUM(AX55:AX56)</f>
        <v/>
      </c>
      <c r="AY57" s="9">
        <f>SUM(AY55:AY56)</f>
        <v/>
      </c>
      <c r="AZ57" s="9">
        <f>SUM(AZ55:AZ56)</f>
        <v/>
      </c>
      <c r="BA57" s="9">
        <f>SUM(BA55:BA56)</f>
        <v/>
      </c>
      <c r="BB57" s="9">
        <f>SUM(BB55:BB56)</f>
        <v/>
      </c>
      <c r="BC57" s="9">
        <f>SUM(BC55:BC56)</f>
        <v/>
      </c>
      <c r="BD57" s="9">
        <f>SUM(BD55:BD56)</f>
        <v/>
      </c>
      <c r="BE57" s="9">
        <f>SUM(BE55:BE56)</f>
        <v/>
      </c>
      <c r="BF57" s="9">
        <f>SUM(BF55:BF56)</f>
        <v/>
      </c>
      <c r="BG57" s="9">
        <f>SUM(BG55:BG56)</f>
        <v/>
      </c>
      <c r="BH57" s="9">
        <f>SUM(BH55:BH56)</f>
        <v/>
      </c>
      <c r="BI57" s="9">
        <f>SUM(BI55:BI56)</f>
        <v/>
      </c>
      <c r="BJ57" s="9">
        <f>SUM(BJ55:BJ56)</f>
        <v/>
      </c>
      <c r="BK57" s="9">
        <f>SUM(BK55:BK56)</f>
        <v/>
      </c>
      <c r="BL57" s="9">
        <f>SUM(BL55:BL56)</f>
        <v/>
      </c>
      <c r="BM57" s="9">
        <f>SUM(BM55:BM56)</f>
        <v/>
      </c>
      <c r="BN57" s="9">
        <f>SUM(BN55:BN56)</f>
        <v/>
      </c>
      <c r="BO57" s="9">
        <f>SUM(BO55:BO56)</f>
        <v/>
      </c>
      <c r="BP57" s="9">
        <f>IFERROR(BK57/BD57,0)</f>
        <v/>
      </c>
      <c r="BQ57" s="9">
        <f>BO57/30*30</f>
        <v/>
      </c>
      <c r="BR57" s="9">
        <f>IFERROR(BL57/BE57,0)</f>
        <v/>
      </c>
    </row>
    <row r="59">
      <c r="A59" s="10" t="n"/>
      <c r="B59" s="10" t="n"/>
      <c r="C59" s="10" t="n"/>
      <c r="D59" s="10" t="inlineStr">
        <is>
          <t>Итого</t>
        </is>
      </c>
      <c r="E59" s="11">
        <f>SUM(E15,E40,E51,E57)</f>
        <v/>
      </c>
      <c r="F59" s="11">
        <f>SUM(F15,F40,F51,F57)</f>
        <v/>
      </c>
      <c r="G59" s="11">
        <f>SUM(G15,G40,G51,G57)</f>
        <v/>
      </c>
      <c r="H59" s="11">
        <f>SUM(H15,H40,H51,H57)</f>
        <v/>
      </c>
      <c r="I59" s="11">
        <f>SUM(I15,I40,I51,I57)</f>
        <v/>
      </c>
      <c r="J59" s="11">
        <f>SUM(J15,J40,J51,J57)</f>
        <v/>
      </c>
      <c r="K59" s="11">
        <f>SUM(K15,K40,K51,K57)</f>
        <v/>
      </c>
      <c r="L59" s="11">
        <f>SUM(L15,L40,L51,L57)</f>
        <v/>
      </c>
      <c r="M59" s="11">
        <f>SUM(M15,M40,M51,M57)</f>
        <v/>
      </c>
      <c r="N59" s="11">
        <f>SUM(N15,N40,N51,N57)</f>
        <v/>
      </c>
      <c r="O59" s="11">
        <f>SUM(O15,O40,O51,O57)</f>
        <v/>
      </c>
      <c r="P59" s="11">
        <f>SUM(P15,P40,P51,P57)</f>
        <v/>
      </c>
      <c r="Q59" s="11">
        <f>SUM(Q15,Q40,Q51,Q57)</f>
        <v/>
      </c>
      <c r="R59" s="11">
        <f>SUM(R15,R40,R51,R57)</f>
        <v/>
      </c>
      <c r="S59" s="11">
        <f>SUM(S15,S40,S51,S57)</f>
        <v/>
      </c>
      <c r="T59" s="11">
        <f>SUM(T15,T40,T51,T57)</f>
        <v/>
      </c>
      <c r="U59" s="11">
        <f>SUM(U15,U40,U51,U57)</f>
        <v/>
      </c>
      <c r="V59" s="11">
        <f>SUM(V15,V40,V51,V57)</f>
        <v/>
      </c>
      <c r="W59" s="11">
        <f>SUM(W15,W40,W51,W57)</f>
        <v/>
      </c>
      <c r="X59" s="11">
        <f>SUM(X15,X40,X51,X57)</f>
        <v/>
      </c>
      <c r="Y59" s="11">
        <f>SUM(Y15,Y40,Y51,Y57)</f>
        <v/>
      </c>
      <c r="Z59" s="11">
        <f>SUM(Z15,Z40,Z51,Z57)</f>
        <v/>
      </c>
      <c r="AA59" s="11">
        <f>SUM(AA15,AA40,AA51,AA57)</f>
        <v/>
      </c>
      <c r="AB59" s="11">
        <f>SUM(AB15,AB40,AB51,AB57)</f>
        <v/>
      </c>
      <c r="AC59" s="11">
        <f>SUM(AC15,AC40,AC51,AC57)</f>
        <v/>
      </c>
      <c r="AD59" s="11">
        <f>SUM(AD15,AD40,AD51,AD57)</f>
        <v/>
      </c>
      <c r="AE59" s="11">
        <f>SUM(AE15,AE40,AE51,AE57)</f>
        <v/>
      </c>
      <c r="AF59" s="11">
        <f>SUM(AF15,AF40,AF51,AF57)</f>
        <v/>
      </c>
      <c r="AG59" s="11">
        <f>SUM(AG15,AG40,AG51,AG57)</f>
        <v/>
      </c>
      <c r="AH59" s="11">
        <f>SUM(AH15,AH40,AH51,AH57)</f>
        <v/>
      </c>
      <c r="AI59" s="11">
        <f>SUM(AI15,AI40,AI51,AI57)</f>
        <v/>
      </c>
      <c r="AJ59" s="11">
        <f>SUM(AJ15,AJ40,AJ51,AJ57)</f>
        <v/>
      </c>
      <c r="AK59" s="11">
        <f>SUM(AK15,AK40,AK51,AK57)</f>
        <v/>
      </c>
      <c r="AL59" s="11">
        <f>SUM(AL15,AL40,AL51,AL57)</f>
        <v/>
      </c>
      <c r="AM59" s="11">
        <f>SUM(AM15,AM40,AM51,AM57)</f>
        <v/>
      </c>
      <c r="AN59" s="11">
        <f>SUM(AN15,AN40,AN51,AN57)</f>
        <v/>
      </c>
      <c r="AO59" s="11">
        <f>SUM(AO15,AO40,AO51,AO57)</f>
        <v/>
      </c>
      <c r="AP59" s="11">
        <f>SUM(AP15,AP40,AP51,AP57)</f>
        <v/>
      </c>
      <c r="AQ59" s="11">
        <f>SUM(AQ15,AQ40,AQ51,AQ57)</f>
        <v/>
      </c>
      <c r="AR59" s="11">
        <f>SUM(AR15,AR40,AR51,AR57)</f>
        <v/>
      </c>
      <c r="AS59" s="11">
        <f>SUM(AS15,AS40,AS51,AS57)</f>
        <v/>
      </c>
      <c r="AT59" s="11">
        <f>SUM(AT15,AT40,AT51,AT57)</f>
        <v/>
      </c>
      <c r="AU59" s="11">
        <f>SUM(AU15,AU40,AU51,AU57)</f>
        <v/>
      </c>
      <c r="AV59" s="11">
        <f>SUM(AV15,AV40,AV51,AV57)</f>
        <v/>
      </c>
      <c r="AW59" s="11">
        <f>SUM(AW15,AW40,AW51,AW57)</f>
        <v/>
      </c>
      <c r="AX59" s="11">
        <f>SUM(AX15,AX40,AX51,AX57)</f>
        <v/>
      </c>
      <c r="AY59" s="11">
        <f>SUM(AY15,AY40,AY51,AY57)</f>
        <v/>
      </c>
      <c r="AZ59" s="11">
        <f>SUM(AZ15,AZ40,AZ51,AZ57)</f>
        <v/>
      </c>
      <c r="BA59" s="11">
        <f>SUM(BA15,BA40,BA51,BA57)</f>
        <v/>
      </c>
      <c r="BB59" s="11">
        <f>SUM(BB15,BB40,BB51,BB57)</f>
        <v/>
      </c>
      <c r="BC59" s="11">
        <f>SUM(BC15,BC40,BC51,BC57)</f>
        <v/>
      </c>
      <c r="BD59" s="11">
        <f>SUM(BD15,BD40,BD51,BD57)</f>
        <v/>
      </c>
      <c r="BE59" s="11">
        <f>SUM(BE15,BE40,BE51,BE57)</f>
        <v/>
      </c>
      <c r="BF59" s="11">
        <f>SUM(BF15,BF40,BF51,BF57)</f>
        <v/>
      </c>
      <c r="BG59" s="11">
        <f>SUM(BG15,BG40,BG51,BG57)</f>
        <v/>
      </c>
      <c r="BH59" s="11">
        <f>SUM(BH15,BH40,BH51,BH57)</f>
        <v/>
      </c>
      <c r="BI59" s="11">
        <f>SUM(BI15,BI40,BI51,BI57)</f>
        <v/>
      </c>
      <c r="BJ59" s="11">
        <f>SUM(BJ15,BJ40,BJ51,BJ57)</f>
        <v/>
      </c>
      <c r="BK59" s="11">
        <f>SUM(BK15,BK40,BK51,BK57)</f>
        <v/>
      </c>
      <c r="BL59" s="11">
        <f>SUM(BL15,BL40,BL51,BL57)</f>
        <v/>
      </c>
      <c r="BM59" s="11">
        <f>SUM(BM15,BM40,BM51,BM57)</f>
        <v/>
      </c>
      <c r="BN59" s="11">
        <f>SUM(BN15,BN40,BN51,BN57)</f>
        <v/>
      </c>
      <c r="BO59" s="11">
        <f>SUM(BO15,BO40,BO51,BO57)</f>
        <v/>
      </c>
      <c r="BP59" s="11">
        <f>IFERROR(BK59/BD59,0)</f>
        <v/>
      </c>
      <c r="BQ59" s="11">
        <f>BO59/30*30</f>
        <v/>
      </c>
      <c r="BR59" s="11">
        <f>IFERROR(BL59/BE59,0)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4">
    <cfRule type="dataBar" priority="1">
      <dataBar showValue="1">
        <cfvo type="num" val="0"/>
        <cfvo type="num" val="0"/>
        <color rgb="00D8B4FE"/>
      </dataBar>
    </cfRule>
  </conditionalFormatting>
  <conditionalFormatting sqref="M19:M39">
    <cfRule type="dataBar" priority="2">
      <dataBar showValue="1">
        <cfvo type="num" val="0"/>
        <cfvo type="num" val="0"/>
        <color rgb="00D8B4FE"/>
      </dataBar>
    </cfRule>
  </conditionalFormatting>
  <conditionalFormatting sqref="M44:M50">
    <cfRule type="dataBar" priority="3">
      <dataBar showValue="1">
        <cfvo type="num" val="0"/>
        <cfvo type="num" val="0"/>
        <color rgb="00D8B4FE"/>
      </dataBar>
    </cfRule>
  </conditionalFormatting>
  <conditionalFormatting sqref="M55:M56">
    <cfRule type="dataBar" priority="4">
      <dataBar showValue="1">
        <cfvo type="num" val="0"/>
        <cfvo type="num" val="0"/>
        <color rgb="00D8B4FE"/>
      </dataBar>
    </cfRule>
  </conditionalFormatting>
  <conditionalFormatting sqref="W7:W14">
    <cfRule type="dataBar" priority="5">
      <dataBar showValue="1">
        <cfvo type="num" val="0"/>
        <cfvo type="num" val="0"/>
        <color rgb="00D8B4FE"/>
      </dataBar>
    </cfRule>
  </conditionalFormatting>
  <conditionalFormatting sqref="W19:W39">
    <cfRule type="dataBar" priority="6">
      <dataBar showValue="1">
        <cfvo type="num" val="0"/>
        <cfvo type="num" val="0"/>
        <color rgb="00D8B4FE"/>
      </dataBar>
    </cfRule>
  </conditionalFormatting>
  <conditionalFormatting sqref="W44:W50">
    <cfRule type="dataBar" priority="7">
      <dataBar showValue="1">
        <cfvo type="num" val="0"/>
        <cfvo type="num" val="0"/>
        <color rgb="00D8B4FE"/>
      </dataBar>
    </cfRule>
  </conditionalFormatting>
  <conditionalFormatting sqref="W55:W56">
    <cfRule type="dataBar" priority="8">
      <dataBar showValue="1">
        <cfvo type="num" val="0"/>
        <cfvo type="num" val="0"/>
        <color rgb="00D8B4FE"/>
      </dataBar>
    </cfRule>
  </conditionalFormatting>
  <conditionalFormatting sqref="AG7:AG14">
    <cfRule type="dataBar" priority="9">
      <dataBar showValue="1">
        <cfvo type="num" val="0"/>
        <cfvo type="num" val="0"/>
        <color rgb="00D8B4FE"/>
      </dataBar>
    </cfRule>
  </conditionalFormatting>
  <conditionalFormatting sqref="AG19:AG39">
    <cfRule type="dataBar" priority="10">
      <dataBar showValue="1">
        <cfvo type="num" val="0"/>
        <cfvo type="num" val="0"/>
        <color rgb="00D8B4FE"/>
      </dataBar>
    </cfRule>
  </conditionalFormatting>
  <conditionalFormatting sqref="AG44:AG50">
    <cfRule type="dataBar" priority="11">
      <dataBar showValue="1">
        <cfvo type="num" val="0"/>
        <cfvo type="num" val="0"/>
        <color rgb="00D8B4FE"/>
      </dataBar>
    </cfRule>
  </conditionalFormatting>
  <conditionalFormatting sqref="AG55:AG56">
    <cfRule type="dataBar" priority="12">
      <dataBar showValue="1">
        <cfvo type="num" val="0"/>
        <cfvo type="num" val="0"/>
        <color rgb="00D8B4FE"/>
      </dataBar>
    </cfRule>
  </conditionalFormatting>
  <conditionalFormatting sqref="AQ7:AQ14">
    <cfRule type="dataBar" priority="13">
      <dataBar showValue="1">
        <cfvo type="num" val="0"/>
        <cfvo type="num" val="0"/>
        <color rgb="00D8B4FE"/>
      </dataBar>
    </cfRule>
  </conditionalFormatting>
  <conditionalFormatting sqref="AQ19:AQ39">
    <cfRule type="dataBar" priority="14">
      <dataBar showValue="1">
        <cfvo type="num" val="0"/>
        <cfvo type="num" val="0"/>
        <color rgb="00D8B4FE"/>
      </dataBar>
    </cfRule>
  </conditionalFormatting>
  <conditionalFormatting sqref="AQ44:AQ50">
    <cfRule type="dataBar" priority="15">
      <dataBar showValue="1">
        <cfvo type="num" val="0"/>
        <cfvo type="num" val="0"/>
        <color rgb="00D8B4FE"/>
      </dataBar>
    </cfRule>
  </conditionalFormatting>
  <conditionalFormatting sqref="AQ55:AQ56">
    <cfRule type="dataBar" priority="16">
      <dataBar showValue="1">
        <cfvo type="num" val="0"/>
        <cfvo type="num" val="0"/>
        <color rgb="00D8B4FE"/>
      </dataBar>
    </cfRule>
  </conditionalFormatting>
  <conditionalFormatting sqref="BA7:BA14">
    <cfRule type="dataBar" priority="17">
      <dataBar showValue="1">
        <cfvo type="num" val="0"/>
        <cfvo type="num" val="0"/>
        <color rgb="00D8B4FE"/>
      </dataBar>
    </cfRule>
  </conditionalFormatting>
  <conditionalFormatting sqref="BA19:BA39">
    <cfRule type="dataBar" priority="18">
      <dataBar showValue="1">
        <cfvo type="num" val="0"/>
        <cfvo type="num" val="0"/>
        <color rgb="00D8B4FE"/>
      </dataBar>
    </cfRule>
  </conditionalFormatting>
  <conditionalFormatting sqref="BA44:BA50">
    <cfRule type="dataBar" priority="19">
      <dataBar showValue="1">
        <cfvo type="num" val="0"/>
        <cfvo type="num" val="0"/>
        <color rgb="00D8B4FE"/>
      </dataBar>
    </cfRule>
  </conditionalFormatting>
  <conditionalFormatting sqref="BA55:BA56">
    <cfRule type="dataBar" priority="20">
      <dataBar showValue="1">
        <cfvo type="num" val="0"/>
        <cfvo type="num" val="0"/>
        <color rgb="00D8B4FE"/>
      </dataBar>
    </cfRule>
  </conditionalFormatting>
  <conditionalFormatting sqref="BQ7:BQ14">
    <cfRule type="dataBar" priority="21">
      <dataBar showValue="1">
        <cfvo type="num" val="0"/>
        <cfvo type="max"/>
        <color rgb="00B7E4C7"/>
      </dataBar>
    </cfRule>
  </conditionalFormatting>
  <conditionalFormatting sqref="BQ19:BQ39">
    <cfRule type="dataBar" priority="22">
      <dataBar showValue="1">
        <cfvo type="num" val="0"/>
        <cfvo type="max"/>
        <color rgb="00B7E4C7"/>
      </dataBar>
    </cfRule>
  </conditionalFormatting>
  <conditionalFormatting sqref="BQ44:BQ50">
    <cfRule type="dataBar" priority="23">
      <dataBar showValue="1">
        <cfvo type="num" val="0"/>
        <cfvo type="max"/>
        <color rgb="00B7E4C7"/>
      </dataBar>
    </cfRule>
  </conditionalFormatting>
  <conditionalFormatting sqref="BQ55:BQ56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8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01.04.2026 — 30.04.2026</t>
        </is>
      </c>
    </row>
    <row r="3">
      <c r="A3" t="inlineStr">
        <is>
          <t>Дата контроля: 30.04.2026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5156595.649999998</v>
      </c>
    </row>
    <row r="7">
      <c r="A7" s="6" t="inlineStr">
        <is>
          <t>План суммы</t>
        </is>
      </c>
      <c r="B7" s="14" t="n">
        <v>4548300</v>
      </c>
    </row>
    <row r="8">
      <c r="A8" s="6" t="inlineStr">
        <is>
          <t>Выполнение суммы</t>
        </is>
      </c>
      <c r="B8" s="15" t="n">
        <v>1.133741320933095</v>
      </c>
    </row>
    <row r="9">
      <c r="A9" s="6" t="inlineStr">
        <is>
          <t>Факт тренировок</t>
        </is>
      </c>
      <c r="B9" s="14" t="n">
        <v>3430</v>
      </c>
    </row>
    <row r="10">
      <c r="A10" s="6" t="inlineStr">
        <is>
          <t>План тренировок</t>
        </is>
      </c>
      <c r="B10" s="14" t="n">
        <v>3193</v>
      </c>
    </row>
    <row r="11">
      <c r="A11" s="6" t="inlineStr">
        <is>
          <t>Выполнение тренировок</t>
        </is>
      </c>
      <c r="B11" s="15" t="n">
        <v>1.074224866896336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1581</v>
      </c>
      <c r="C17" s="7" t="n">
        <v>1510</v>
      </c>
      <c r="D17" s="17" t="n">
        <v>0.9550917141049968</v>
      </c>
      <c r="E17" s="7" t="n">
        <v>2100000</v>
      </c>
      <c r="F17" s="7" t="n">
        <v>2056152.869999999</v>
      </c>
      <c r="G17" s="17" t="n">
        <v>0.9791204142857139</v>
      </c>
      <c r="H17" s="7" t="n">
        <v>2056152.869999999</v>
      </c>
      <c r="I17" s="7" t="n">
        <v>-43847.13000000082</v>
      </c>
    </row>
    <row r="18">
      <c r="A18" s="6" t="inlineStr">
        <is>
          <t>ТЗ</t>
        </is>
      </c>
      <c r="B18" s="7" t="n">
        <v>1179</v>
      </c>
      <c r="C18" s="7" t="n">
        <v>1413</v>
      </c>
      <c r="D18" s="17" t="n">
        <v>1.198473282442748</v>
      </c>
      <c r="E18" s="7" t="n">
        <v>2000000</v>
      </c>
      <c r="F18" s="7" t="n">
        <v>2553537.349999999</v>
      </c>
      <c r="G18" s="17" t="n">
        <v>1.276768674999999</v>
      </c>
      <c r="H18" s="7" t="n">
        <v>2553537.349999999</v>
      </c>
      <c r="I18" s="7" t="n">
        <v>553537.3499999987</v>
      </c>
    </row>
    <row r="19">
      <c r="A19" s="6" t="inlineStr">
        <is>
          <t>ГП</t>
        </is>
      </c>
      <c r="B19" s="7" t="n">
        <v>372</v>
      </c>
      <c r="C19" s="7" t="n">
        <v>449</v>
      </c>
      <c r="D19" s="17" t="n">
        <v>1.206989247311828</v>
      </c>
      <c r="E19" s="7" t="n">
        <v>400000</v>
      </c>
      <c r="F19" s="7" t="n">
        <v>509921.6799999999</v>
      </c>
      <c r="G19" s="17" t="n">
        <v>1.2748042</v>
      </c>
      <c r="H19" s="7" t="n">
        <v>509921.68</v>
      </c>
      <c r="I19" s="7" t="n">
        <v>109921.6799999999</v>
      </c>
    </row>
    <row r="20">
      <c r="A20" s="6" t="inlineStr">
        <is>
          <t>БИ</t>
        </is>
      </c>
      <c r="B20" s="7" t="n">
        <v>61</v>
      </c>
      <c r="C20" s="7" t="n">
        <v>58</v>
      </c>
      <c r="D20" s="17" t="n">
        <v>0.9508196721311475</v>
      </c>
      <c r="E20" s="7" t="n">
        <v>48300</v>
      </c>
      <c r="F20" s="7" t="n">
        <v>36983.75</v>
      </c>
      <c r="G20" s="17" t="n">
        <v>0.7657091097308488</v>
      </c>
      <c r="H20" s="7" t="n">
        <v>36983.75</v>
      </c>
      <c r="I20" s="7" t="n">
        <v>-11316.25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Федяй Антон Владиславович</t>
        </is>
      </c>
      <c r="C26" s="7" t="n">
        <v>137</v>
      </c>
      <c r="D26" s="7" t="n">
        <v>126</v>
      </c>
      <c r="E26" s="17" t="n">
        <v>0.9197080291970803</v>
      </c>
      <c r="F26" s="7" t="n">
        <v>148100</v>
      </c>
      <c r="G26" s="7" t="n">
        <v>111128.25</v>
      </c>
      <c r="H26" s="17" t="n">
        <v>0.7503595543551654</v>
      </c>
      <c r="I26" s="7" t="n">
        <v>111128.25</v>
      </c>
      <c r="J26" s="7" t="n">
        <v>-36971.75</v>
      </c>
    </row>
    <row r="27">
      <c r="A27" s="6" t="inlineStr">
        <is>
          <t>БАС</t>
        </is>
      </c>
      <c r="B27" s="6" t="inlineStr">
        <is>
          <t>Колос Виктор Андреевич</t>
        </is>
      </c>
      <c r="C27" s="7" t="n">
        <v>757</v>
      </c>
      <c r="D27" s="7" t="n">
        <v>629</v>
      </c>
      <c r="E27" s="17" t="n">
        <v>0.8309114927344782</v>
      </c>
      <c r="F27" s="7" t="n">
        <v>884300</v>
      </c>
      <c r="G27" s="7" t="n">
        <v>755955.7800000001</v>
      </c>
      <c r="H27" s="17" t="n">
        <v>0.8548634852425649</v>
      </c>
      <c r="I27" s="7" t="n">
        <v>755955.7800000001</v>
      </c>
      <c r="J27" s="7" t="n">
        <v>-128344.2199999999</v>
      </c>
    </row>
    <row r="28">
      <c r="A28" s="6" t="inlineStr">
        <is>
          <t>БАС</t>
        </is>
      </c>
      <c r="B28" s="6" t="inlineStr">
        <is>
          <t>Парфенова Ксения Александровна</t>
        </is>
      </c>
      <c r="C28" s="7" t="n">
        <v>109</v>
      </c>
      <c r="D28" s="7" t="n">
        <v>98</v>
      </c>
      <c r="E28" s="17" t="n">
        <v>0.8990825688073395</v>
      </c>
      <c r="F28" s="7" t="n">
        <v>186400</v>
      </c>
      <c r="G28" s="7" t="n">
        <v>163545.65</v>
      </c>
      <c r="H28" s="17" t="n">
        <v>0.8773908261802574</v>
      </c>
      <c r="I28" s="7" t="n">
        <v>163545.65</v>
      </c>
      <c r="J28" s="7" t="n">
        <v>-22854.35000000001</v>
      </c>
    </row>
    <row r="29">
      <c r="A29" s="6" t="inlineStr">
        <is>
          <t>БАС</t>
        </is>
      </c>
      <c r="B29" s="6" t="inlineStr">
        <is>
          <t>Парфенова Олеся Александровна</t>
        </is>
      </c>
      <c r="C29" s="7" t="n">
        <v>170</v>
      </c>
      <c r="D29" s="7" t="n">
        <v>153</v>
      </c>
      <c r="E29" s="17" t="n">
        <v>0.9</v>
      </c>
      <c r="F29" s="7" t="n">
        <v>329900</v>
      </c>
      <c r="G29" s="7" t="n">
        <v>295259.98</v>
      </c>
      <c r="H29" s="17" t="n">
        <v>0.8949984237647773</v>
      </c>
      <c r="I29" s="7" t="n">
        <v>295259.98</v>
      </c>
      <c r="J29" s="7" t="n">
        <v>-34640.01999999996</v>
      </c>
    </row>
    <row r="30">
      <c r="A30" s="6" t="inlineStr">
        <is>
          <t>БАС</t>
        </is>
      </c>
      <c r="B30" s="6" t="inlineStr">
        <is>
          <t>Созонов Роман Алексеевич</t>
        </is>
      </c>
      <c r="C30" s="7" t="n">
        <v>106</v>
      </c>
      <c r="D30" s="7" t="n">
        <v>109</v>
      </c>
      <c r="E30" s="17" t="n">
        <v>1.028301886792453</v>
      </c>
      <c r="F30" s="7" t="n">
        <v>120800</v>
      </c>
      <c r="G30" s="7" t="n">
        <v>131574.75</v>
      </c>
      <c r="H30" s="17" t="n">
        <v>1.089194950331126</v>
      </c>
      <c r="I30" s="7" t="n">
        <v>131574.75</v>
      </c>
      <c r="J30" s="7" t="n">
        <v>10774.75</v>
      </c>
    </row>
    <row r="31">
      <c r="A31" s="6" t="inlineStr">
        <is>
          <t>БАС</t>
        </is>
      </c>
      <c r="B31" s="6" t="inlineStr">
        <is>
          <t>Киселевская Яна Александровна</t>
        </is>
      </c>
      <c r="C31" s="7" t="n">
        <v>210</v>
      </c>
      <c r="D31" s="7" t="n">
        <v>270</v>
      </c>
      <c r="E31" s="17" t="n">
        <v>1.285714285714286</v>
      </c>
      <c r="F31" s="7" t="n">
        <v>285400</v>
      </c>
      <c r="G31" s="7" t="n">
        <v>382678.45</v>
      </c>
      <c r="H31" s="17" t="n">
        <v>1.340849509460406</v>
      </c>
      <c r="I31" s="7" t="n">
        <v>382678.45</v>
      </c>
      <c r="J31" s="7" t="n">
        <v>97278.44999999995</v>
      </c>
    </row>
    <row r="32">
      <c r="A32" s="6" t="inlineStr">
        <is>
          <t>БАС</t>
        </is>
      </c>
      <c r="B32" s="6" t="inlineStr">
        <is>
          <t>Якимович Богдан Петрович</t>
        </is>
      </c>
      <c r="C32" s="7" t="n">
        <v>42</v>
      </c>
      <c r="D32" s="7" t="n">
        <v>54</v>
      </c>
      <c r="E32" s="17" t="n">
        <v>1.285714285714286</v>
      </c>
      <c r="F32" s="7" t="n">
        <v>73100</v>
      </c>
      <c r="G32" s="7" t="n">
        <v>100756.84</v>
      </c>
      <c r="H32" s="17" t="n">
        <v>1.378342544459644</v>
      </c>
      <c r="I32" s="7" t="n">
        <v>100756.84</v>
      </c>
      <c r="J32" s="7" t="n">
        <v>27656.84</v>
      </c>
    </row>
    <row r="33">
      <c r="A33" s="6" t="inlineStr">
        <is>
          <t>БАС</t>
        </is>
      </c>
      <c r="B33" s="6" t="inlineStr">
        <is>
          <t>Зайцев Анатолий Викторович</t>
        </is>
      </c>
      <c r="C33" s="7" t="n">
        <v>50</v>
      </c>
      <c r="D33" s="7" t="n">
        <v>71</v>
      </c>
      <c r="E33" s="17" t="n">
        <v>1.42</v>
      </c>
      <c r="F33" s="7" t="n">
        <v>72000</v>
      </c>
      <c r="G33" s="7" t="n">
        <v>115253.17</v>
      </c>
      <c r="H33" s="17" t="n">
        <v>1.600738472222222</v>
      </c>
      <c r="I33" s="7" t="n">
        <v>115253.17</v>
      </c>
      <c r="J33" s="7" t="n">
        <v>43253.17</v>
      </c>
    </row>
    <row r="34">
      <c r="A34" s="6" t="inlineStr">
        <is>
          <t>ТЗ</t>
        </is>
      </c>
      <c r="B34" s="6" t="inlineStr">
        <is>
          <t>Писаревская Дарья Эдуардовна</t>
        </is>
      </c>
      <c r="C34" s="7" t="n">
        <v>19</v>
      </c>
      <c r="D34" s="7" t="n">
        <v>0</v>
      </c>
      <c r="E34" s="17" t="n">
        <v>0</v>
      </c>
      <c r="F34" s="7" t="n">
        <v>31100</v>
      </c>
      <c r="G34" s="7" t="n">
        <v>0</v>
      </c>
      <c r="H34" s="17" t="n">
        <v>0</v>
      </c>
      <c r="I34" s="7" t="n">
        <v>0</v>
      </c>
      <c r="J34" s="7" t="n">
        <v>-31100</v>
      </c>
    </row>
    <row r="35">
      <c r="A35" s="6" t="inlineStr">
        <is>
          <t>ТЗ</t>
        </is>
      </c>
      <c r="B35" s="6" t="inlineStr">
        <is>
          <t>Журба Михаил Николаевич</t>
        </is>
      </c>
      <c r="C35" s="7" t="n">
        <v>24</v>
      </c>
      <c r="D35" s="7" t="n">
        <v>13</v>
      </c>
      <c r="E35" s="17" t="n">
        <v>0.5416666666666666</v>
      </c>
      <c r="F35" s="7" t="n">
        <v>38800</v>
      </c>
      <c r="G35" s="7" t="n">
        <v>17850</v>
      </c>
      <c r="H35" s="17" t="n">
        <v>0.4600515463917526</v>
      </c>
      <c r="I35" s="7" t="n">
        <v>17850</v>
      </c>
      <c r="J35" s="7" t="n">
        <v>-20950</v>
      </c>
    </row>
    <row r="36">
      <c r="A36" s="6" t="inlineStr">
        <is>
          <t>ТЗ</t>
        </is>
      </c>
      <c r="B36" s="6" t="inlineStr">
        <is>
          <t>Шумилова Наталья Альбертовна</t>
        </is>
      </c>
      <c r="C36" s="7" t="n">
        <v>22</v>
      </c>
      <c r="D36" s="7" t="n">
        <v>11</v>
      </c>
      <c r="E36" s="17" t="n">
        <v>0.5</v>
      </c>
      <c r="F36" s="7" t="n">
        <v>35900</v>
      </c>
      <c r="G36" s="7" t="n">
        <v>19345</v>
      </c>
      <c r="H36" s="17" t="n">
        <v>0.5388579387186629</v>
      </c>
      <c r="I36" s="7" t="n">
        <v>19345</v>
      </c>
      <c r="J36" s="7" t="n">
        <v>-16555</v>
      </c>
    </row>
    <row r="37">
      <c r="A37" s="6" t="inlineStr">
        <is>
          <t>ТЗ</t>
        </is>
      </c>
      <c r="B37" s="6" t="inlineStr">
        <is>
          <t>Зеленцова Алёна Витальевна</t>
        </is>
      </c>
      <c r="C37" s="7" t="n">
        <v>55</v>
      </c>
      <c r="D37" s="7" t="n">
        <v>41</v>
      </c>
      <c r="E37" s="17" t="n">
        <v>0.7454545454545455</v>
      </c>
      <c r="F37" s="7" t="n">
        <v>77100</v>
      </c>
      <c r="G37" s="7" t="n">
        <v>63545.5</v>
      </c>
      <c r="H37" s="17" t="n">
        <v>0.8241958495460441</v>
      </c>
      <c r="I37" s="7" t="n">
        <v>63545.5</v>
      </c>
      <c r="J37" s="7" t="n">
        <v>-13554.5</v>
      </c>
    </row>
    <row r="38">
      <c r="A38" s="6" t="inlineStr">
        <is>
          <t>ТЗ</t>
        </is>
      </c>
      <c r="B38" s="6" t="inlineStr">
        <is>
          <t>Акберов Эльнур Акрем Оглы</t>
        </is>
      </c>
      <c r="C38" s="7" t="n">
        <v>27</v>
      </c>
      <c r="D38" s="7" t="n">
        <v>25</v>
      </c>
      <c r="E38" s="17" t="n">
        <v>0.9259259259259259</v>
      </c>
      <c r="F38" s="7" t="n">
        <v>42800</v>
      </c>
      <c r="G38" s="7" t="n">
        <v>38557.50999999999</v>
      </c>
      <c r="H38" s="17" t="n">
        <v>0.9008764018691587</v>
      </c>
      <c r="I38" s="7" t="n">
        <v>38557.50999999999</v>
      </c>
      <c r="J38" s="7" t="n">
        <v>-4242.490000000005</v>
      </c>
    </row>
    <row r="39">
      <c r="A39" s="6" t="inlineStr">
        <is>
          <t>ТЗ</t>
        </is>
      </c>
      <c r="B39" s="6" t="inlineStr">
        <is>
          <t>Грищенко Андрей Сергеевич</t>
        </is>
      </c>
      <c r="C39" s="7" t="n">
        <v>122</v>
      </c>
      <c r="D39" s="7" t="n">
        <v>114</v>
      </c>
      <c r="E39" s="17" t="n">
        <v>0.9344262295081968</v>
      </c>
      <c r="F39" s="7" t="n">
        <v>181800</v>
      </c>
      <c r="G39" s="7" t="n">
        <v>166877</v>
      </c>
      <c r="H39" s="17" t="n">
        <v>0.917915291529153</v>
      </c>
      <c r="I39" s="7" t="n">
        <v>166877</v>
      </c>
      <c r="J39" s="7" t="n">
        <v>-14923</v>
      </c>
    </row>
    <row r="40">
      <c r="A40" s="6" t="inlineStr">
        <is>
          <t>ТЗ</t>
        </is>
      </c>
      <c r="B40" s="6" t="inlineStr">
        <is>
          <t>Бажев Михаил Валерьевич</t>
        </is>
      </c>
      <c r="C40" s="7" t="n">
        <v>114</v>
      </c>
      <c r="D40" s="7" t="n">
        <v>107</v>
      </c>
      <c r="E40" s="17" t="n">
        <v>0.9385964912280702</v>
      </c>
      <c r="F40" s="7" t="n">
        <v>209800</v>
      </c>
      <c r="G40" s="7" t="n">
        <v>214583.41</v>
      </c>
      <c r="H40" s="17" t="n">
        <v>1.022799857006673</v>
      </c>
      <c r="I40" s="7" t="n">
        <v>214583.41</v>
      </c>
      <c r="J40" s="7" t="n">
        <v>4783.409999999974</v>
      </c>
    </row>
    <row r="41">
      <c r="A41" s="6" t="inlineStr">
        <is>
          <t>ТЗ</t>
        </is>
      </c>
      <c r="B41" s="6" t="inlineStr">
        <is>
          <t>Шуваев Данил Александрович</t>
        </is>
      </c>
      <c r="C41" s="7" t="n">
        <v>157</v>
      </c>
      <c r="D41" s="7" t="n">
        <v>152</v>
      </c>
      <c r="E41" s="17" t="n">
        <v>0.9681528662420382</v>
      </c>
      <c r="F41" s="7" t="n">
        <v>265100</v>
      </c>
      <c r="G41" s="7" t="n">
        <v>272416.09</v>
      </c>
      <c r="H41" s="17" t="n">
        <v>1.02759747265183</v>
      </c>
      <c r="I41" s="7" t="n">
        <v>272416.09</v>
      </c>
      <c r="J41" s="7" t="n">
        <v>7316.090000000026</v>
      </c>
    </row>
    <row r="42">
      <c r="A42" s="6" t="inlineStr">
        <is>
          <t>ТЗ</t>
        </is>
      </c>
      <c r="B42" s="6" t="inlineStr">
        <is>
          <t>Мясик Елизавета Сергеевна</t>
        </is>
      </c>
      <c r="C42" s="7" t="n">
        <v>114</v>
      </c>
      <c r="D42" s="7" t="n">
        <v>115</v>
      </c>
      <c r="E42" s="17" t="n">
        <v>1.008771929824561</v>
      </c>
      <c r="F42" s="7" t="n">
        <v>195100</v>
      </c>
      <c r="G42" s="7" t="n">
        <v>232141</v>
      </c>
      <c r="H42" s="17" t="n">
        <v>1.189856483854434</v>
      </c>
      <c r="I42" s="7" t="n">
        <v>232141</v>
      </c>
      <c r="J42" s="7" t="n">
        <v>37041</v>
      </c>
    </row>
    <row r="43">
      <c r="A43" s="6" t="inlineStr">
        <is>
          <t>ТЗ</t>
        </is>
      </c>
      <c r="B43" s="6" t="inlineStr">
        <is>
          <t>Егиазарян Эльмира Яновна</t>
        </is>
      </c>
      <c r="C43" s="7" t="n">
        <v>87</v>
      </c>
      <c r="D43" s="7" t="n">
        <v>115</v>
      </c>
      <c r="E43" s="17" t="n">
        <v>1.32183908045977</v>
      </c>
      <c r="F43" s="7" t="n">
        <v>211400</v>
      </c>
      <c r="G43" s="7" t="n">
        <v>254350.5</v>
      </c>
      <c r="H43" s="17" t="n">
        <v>1.203171712393567</v>
      </c>
      <c r="I43" s="7" t="n">
        <v>254350.5</v>
      </c>
      <c r="J43" s="7" t="n">
        <v>42950.5</v>
      </c>
    </row>
    <row r="44">
      <c r="A44" s="6" t="inlineStr">
        <is>
          <t>ТЗ</t>
        </is>
      </c>
      <c r="B44" s="6" t="inlineStr">
        <is>
          <t>Краснобородикова Анастасия Иорданова</t>
        </is>
      </c>
      <c r="C44" s="7" t="n">
        <v>31</v>
      </c>
      <c r="D44" s="7" t="n">
        <v>37</v>
      </c>
      <c r="E44" s="17" t="n">
        <v>1.193548387096774</v>
      </c>
      <c r="F44" s="7" t="n">
        <v>38000</v>
      </c>
      <c r="G44" s="7" t="n">
        <v>49480</v>
      </c>
      <c r="H44" s="17" t="n">
        <v>1.302105263157895</v>
      </c>
      <c r="I44" s="7" t="n">
        <v>49480</v>
      </c>
      <c r="J44" s="7" t="n">
        <v>11480</v>
      </c>
    </row>
    <row r="45">
      <c r="A45" s="6" t="inlineStr">
        <is>
          <t>ТЗ</t>
        </is>
      </c>
      <c r="B45" s="6" t="inlineStr">
        <is>
          <t>Бакшеева Аделия Фаилевна</t>
        </is>
      </c>
      <c r="C45" s="7" t="n">
        <v>24</v>
      </c>
      <c r="D45" s="7" t="n">
        <v>30</v>
      </c>
      <c r="E45" s="17" t="n">
        <v>1.25</v>
      </c>
      <c r="F45" s="7" t="n">
        <v>31300</v>
      </c>
      <c r="G45" s="7" t="n">
        <v>41177</v>
      </c>
      <c r="H45" s="17" t="n">
        <v>1.31555910543131</v>
      </c>
      <c r="I45" s="7" t="n">
        <v>41177</v>
      </c>
      <c r="J45" s="7" t="n">
        <v>9877</v>
      </c>
    </row>
    <row r="46">
      <c r="A46" s="6" t="inlineStr">
        <is>
          <t>ТЗ</t>
        </is>
      </c>
      <c r="B46" s="6" t="inlineStr">
        <is>
          <t>Пузощатова Екатерина Викторовна</t>
        </is>
      </c>
      <c r="C46" s="7" t="n">
        <v>48</v>
      </c>
      <c r="D46" s="7" t="n">
        <v>60</v>
      </c>
      <c r="E46" s="17" t="n">
        <v>1.25</v>
      </c>
      <c r="F46" s="7" t="n">
        <v>75200</v>
      </c>
      <c r="G46" s="7" t="n">
        <v>100838.5</v>
      </c>
      <c r="H46" s="17" t="n">
        <v>1.3409375</v>
      </c>
      <c r="I46" s="7" t="n">
        <v>100838.5</v>
      </c>
      <c r="J46" s="7" t="n">
        <v>25638.5</v>
      </c>
    </row>
    <row r="47">
      <c r="A47" s="6" t="inlineStr">
        <is>
          <t>ТЗ</t>
        </is>
      </c>
      <c r="B47" s="6" t="inlineStr">
        <is>
          <t>Русакова Юлия Андреевна</t>
        </is>
      </c>
      <c r="C47" s="7" t="n">
        <v>63</v>
      </c>
      <c r="D47" s="7" t="n">
        <v>85</v>
      </c>
      <c r="E47" s="17" t="n">
        <v>1.349206349206349</v>
      </c>
      <c r="F47" s="7" t="n">
        <v>108900</v>
      </c>
      <c r="G47" s="7" t="n">
        <v>153738.5</v>
      </c>
      <c r="H47" s="17" t="n">
        <v>1.41174012855831</v>
      </c>
      <c r="I47" s="7" t="n">
        <v>153738.5</v>
      </c>
      <c r="J47" s="7" t="n">
        <v>44838.5</v>
      </c>
    </row>
    <row r="48">
      <c r="A48" s="6" t="inlineStr">
        <is>
          <t>ТЗ</t>
        </is>
      </c>
      <c r="B48" s="6" t="inlineStr">
        <is>
          <t>Исаев Сарван Вугар Оглы</t>
        </is>
      </c>
      <c r="C48" s="7" t="n">
        <v>10</v>
      </c>
      <c r="D48" s="7" t="n">
        <v>14</v>
      </c>
      <c r="E48" s="17" t="n">
        <v>1.4</v>
      </c>
      <c r="F48" s="7" t="n">
        <v>15800</v>
      </c>
      <c r="G48" s="7" t="n">
        <v>23649.68</v>
      </c>
      <c r="H48" s="17" t="n">
        <v>1.496815189873418</v>
      </c>
      <c r="I48" s="7" t="n">
        <v>23649.68</v>
      </c>
      <c r="J48" s="7" t="n">
        <v>7849.68</v>
      </c>
    </row>
    <row r="49">
      <c r="A49" s="6" t="inlineStr">
        <is>
          <t>ТЗ</t>
        </is>
      </c>
      <c r="B49" s="6" t="inlineStr">
        <is>
          <t>Петрова Татьяна Андреевна</t>
        </is>
      </c>
      <c r="C49" s="7" t="n">
        <v>45</v>
      </c>
      <c r="D49" s="7" t="n">
        <v>63</v>
      </c>
      <c r="E49" s="17" t="n">
        <v>1.4</v>
      </c>
      <c r="F49" s="7" t="n">
        <v>73500</v>
      </c>
      <c r="G49" s="7" t="n">
        <v>112075.5</v>
      </c>
      <c r="H49" s="17" t="n">
        <v>1.524836734693878</v>
      </c>
      <c r="I49" s="7" t="n">
        <v>112075.5</v>
      </c>
      <c r="J49" s="7" t="n">
        <v>38575.5</v>
      </c>
    </row>
    <row r="50">
      <c r="A50" s="6" t="inlineStr">
        <is>
          <t>ТЗ</t>
        </is>
      </c>
      <c r="B50" s="6" t="inlineStr">
        <is>
          <t>Стрежнев Сергей Александрович</t>
        </is>
      </c>
      <c r="C50" s="7" t="n">
        <v>60</v>
      </c>
      <c r="D50" s="7" t="n">
        <v>116</v>
      </c>
      <c r="E50" s="17" t="n">
        <v>1.933333333333333</v>
      </c>
      <c r="F50" s="7" t="n">
        <v>134500</v>
      </c>
      <c r="G50" s="7" t="n">
        <v>266134</v>
      </c>
      <c r="H50" s="17" t="n">
        <v>1.978691449814126</v>
      </c>
      <c r="I50" s="7" t="n">
        <v>266134</v>
      </c>
      <c r="J50" s="7" t="n">
        <v>131634</v>
      </c>
    </row>
    <row r="51">
      <c r="A51" s="6" t="inlineStr">
        <is>
          <t>ТЗ</t>
        </is>
      </c>
      <c r="B51" s="6" t="inlineStr">
        <is>
          <t>Карагодин Никита Константинович</t>
        </is>
      </c>
      <c r="C51" s="7" t="n">
        <v>16</v>
      </c>
      <c r="D51" s="7" t="n">
        <v>34</v>
      </c>
      <c r="E51" s="17" t="n">
        <v>2.125</v>
      </c>
      <c r="F51" s="7" t="n">
        <v>24100</v>
      </c>
      <c r="G51" s="7" t="n">
        <v>49445.5</v>
      </c>
      <c r="H51" s="17" t="n">
        <v>2.051680497925311</v>
      </c>
      <c r="I51" s="7" t="n">
        <v>49445.5</v>
      </c>
      <c r="J51" s="7" t="n">
        <v>25345.5</v>
      </c>
    </row>
    <row r="52">
      <c r="A52" s="6" t="inlineStr">
        <is>
          <t>ТЗ</t>
        </is>
      </c>
      <c r="B52" s="6" t="inlineStr">
        <is>
          <t>Дубровин Евгений Андреевич</t>
        </is>
      </c>
      <c r="C52" s="7" t="n">
        <v>103</v>
      </c>
      <c r="D52" s="7" t="n">
        <v>198</v>
      </c>
      <c r="E52" s="17" t="n">
        <v>1.922330097087379</v>
      </c>
      <c r="F52" s="7" t="n">
        <v>184400</v>
      </c>
      <c r="G52" s="7" t="n">
        <v>389845.16</v>
      </c>
      <c r="H52" s="17" t="n">
        <v>2.114127765726681</v>
      </c>
      <c r="I52" s="7" t="n">
        <v>389845.16</v>
      </c>
      <c r="J52" s="7" t="n">
        <v>205445.16</v>
      </c>
    </row>
    <row r="53">
      <c r="A53" s="6" t="inlineStr">
        <is>
          <t>ТЗ</t>
        </is>
      </c>
      <c r="B53" s="6" t="inlineStr">
        <is>
          <t>Панкрац Наталья Владимировна</t>
        </is>
      </c>
      <c r="C53" s="7" t="n">
        <v>20</v>
      </c>
      <c r="D53" s="7" t="n">
        <v>38</v>
      </c>
      <c r="E53" s="17" t="n">
        <v>1.9</v>
      </c>
      <c r="F53" s="7" t="n">
        <v>15300</v>
      </c>
      <c r="G53" s="7" t="n">
        <v>50157.5</v>
      </c>
      <c r="H53" s="17" t="n">
        <v>3.278267973856209</v>
      </c>
      <c r="I53" s="7" t="n">
        <v>50157.5</v>
      </c>
      <c r="J53" s="7" t="n">
        <v>34857.5</v>
      </c>
    </row>
    <row r="54">
      <c r="A54" s="6" t="inlineStr">
        <is>
          <t>ТЗ</t>
        </is>
      </c>
      <c r="B54" s="6" t="inlineStr">
        <is>
          <t>Николаева Татьяна Владимировна</t>
        </is>
      </c>
      <c r="C54" s="7" t="n">
        <v>18</v>
      </c>
      <c r="D54" s="7" t="n">
        <v>45</v>
      </c>
      <c r="E54" s="17" t="n">
        <v>2.5</v>
      </c>
      <c r="F54" s="7" t="n">
        <v>10100</v>
      </c>
      <c r="G54" s="7" t="n">
        <v>37330</v>
      </c>
      <c r="H54" s="17" t="n">
        <v>3.696039603960396</v>
      </c>
      <c r="I54" s="7" t="n">
        <v>37330</v>
      </c>
      <c r="J54" s="7" t="n">
        <v>27230</v>
      </c>
    </row>
    <row r="55">
      <c r="A55" s="6" t="inlineStr">
        <is>
          <t>ГП</t>
        </is>
      </c>
      <c r="B55" s="6" t="inlineStr">
        <is>
          <t>Володина Ирина Анатольевна</t>
        </is>
      </c>
      <c r="C55" s="7" t="n">
        <v>17</v>
      </c>
      <c r="D55" s="7" t="n">
        <v>10</v>
      </c>
      <c r="E55" s="17" t="n">
        <v>0.5882352941176471</v>
      </c>
      <c r="F55" s="7" t="n">
        <v>11400</v>
      </c>
      <c r="G55" s="7" t="n">
        <v>8142</v>
      </c>
      <c r="H55" s="17" t="n">
        <v>0.7142105263157895</v>
      </c>
      <c r="I55" s="7" t="n">
        <v>8141.999999999999</v>
      </c>
      <c r="J55" s="7" t="n">
        <v>-3258</v>
      </c>
    </row>
    <row r="56">
      <c r="A56" s="6" t="inlineStr">
        <is>
          <t>ГП</t>
        </is>
      </c>
      <c r="B56" s="6" t="inlineStr">
        <is>
          <t>Мирошниченко Анастасия Константиновна</t>
        </is>
      </c>
      <c r="C56" s="7" t="n">
        <v>35</v>
      </c>
      <c r="D56" s="7" t="n">
        <v>38</v>
      </c>
      <c r="E56" s="17" t="n">
        <v>1.085714285714286</v>
      </c>
      <c r="F56" s="7" t="n">
        <v>41900</v>
      </c>
      <c r="G56" s="7" t="n">
        <v>44467.5</v>
      </c>
      <c r="H56" s="17" t="n">
        <v>1.061276849642005</v>
      </c>
      <c r="I56" s="7" t="n">
        <v>44467.5</v>
      </c>
      <c r="J56" s="7" t="n">
        <v>2567.5</v>
      </c>
    </row>
    <row r="57">
      <c r="A57" s="6" t="inlineStr">
        <is>
          <t>ГП</t>
        </is>
      </c>
      <c r="B57" s="6" t="inlineStr">
        <is>
          <t>Блинова Мария Александровна</t>
        </is>
      </c>
      <c r="C57" s="7" t="n">
        <v>147</v>
      </c>
      <c r="D57" s="7" t="n">
        <v>166</v>
      </c>
      <c r="E57" s="17" t="n">
        <v>1.129251700680272</v>
      </c>
      <c r="F57" s="7" t="n">
        <v>126700</v>
      </c>
      <c r="G57" s="7" t="n">
        <v>142296</v>
      </c>
      <c r="H57" s="17" t="n">
        <v>1.123093922651934</v>
      </c>
      <c r="I57" s="7" t="n">
        <v>142296</v>
      </c>
      <c r="J57" s="7" t="n">
        <v>15596</v>
      </c>
    </row>
    <row r="58">
      <c r="A58" s="6" t="inlineStr">
        <is>
          <t>ГП</t>
        </is>
      </c>
      <c r="B58" s="6" t="inlineStr">
        <is>
          <t>Сабирова Дина Юрьевна</t>
        </is>
      </c>
      <c r="C58" s="7" t="n">
        <v>23</v>
      </c>
      <c r="D58" s="7" t="n">
        <v>25</v>
      </c>
      <c r="E58" s="17" t="n">
        <v>1.08695652173913</v>
      </c>
      <c r="F58" s="7" t="n">
        <v>27200</v>
      </c>
      <c r="G58" s="7" t="n">
        <v>36603.5</v>
      </c>
      <c r="H58" s="17" t="n">
        <v>1.345716911764706</v>
      </c>
      <c r="I58" s="7" t="n">
        <v>36603.5</v>
      </c>
      <c r="J58" s="7" t="n">
        <v>9403.5</v>
      </c>
    </row>
    <row r="59">
      <c r="A59" s="6" t="inlineStr">
        <is>
          <t>ГП</t>
        </is>
      </c>
      <c r="B59" s="6" t="inlineStr">
        <is>
          <t>Ямова Жанна Николаевна</t>
        </is>
      </c>
      <c r="C59" s="7" t="n">
        <v>101</v>
      </c>
      <c r="D59" s="7" t="n">
        <v>128</v>
      </c>
      <c r="E59" s="17" t="n">
        <v>1.267326732673267</v>
      </c>
      <c r="F59" s="7" t="n">
        <v>134900</v>
      </c>
      <c r="G59" s="7" t="n">
        <v>183980.18</v>
      </c>
      <c r="H59" s="17" t="n">
        <v>1.363826389918458</v>
      </c>
      <c r="I59" s="7" t="n">
        <v>183980.18</v>
      </c>
      <c r="J59" s="7" t="n">
        <v>49080.18000000002</v>
      </c>
    </row>
    <row r="60">
      <c r="A60" s="6" t="inlineStr">
        <is>
          <t>ГП</t>
        </is>
      </c>
      <c r="B60" s="6" t="inlineStr">
        <is>
          <t>Мусиенко Любовь Петровна</t>
        </is>
      </c>
      <c r="C60" s="7" t="n">
        <v>3</v>
      </c>
      <c r="D60" s="7" t="n">
        <v>5</v>
      </c>
      <c r="E60" s="17" t="n">
        <v>1.666666666666667</v>
      </c>
      <c r="F60" s="7" t="n">
        <v>2100</v>
      </c>
      <c r="G60" s="7" t="n">
        <v>3320</v>
      </c>
      <c r="H60" s="17" t="n">
        <v>1.580952380952381</v>
      </c>
      <c r="I60" s="7" t="n">
        <v>3320</v>
      </c>
      <c r="J60" s="7" t="n">
        <v>1220</v>
      </c>
    </row>
    <row r="61">
      <c r="A61" s="6" t="inlineStr">
        <is>
          <t>ГП</t>
        </is>
      </c>
      <c r="B61" s="6" t="inlineStr">
        <is>
          <t>Шахова Юлия Александровна</t>
        </is>
      </c>
      <c r="C61" s="7" t="n">
        <v>46</v>
      </c>
      <c r="D61" s="7" t="n">
        <v>77</v>
      </c>
      <c r="E61" s="17" t="n">
        <v>1.673913043478261</v>
      </c>
      <c r="F61" s="7" t="n">
        <v>55800</v>
      </c>
      <c r="G61" s="7" t="n">
        <v>91112.5</v>
      </c>
      <c r="H61" s="17" t="n">
        <v>1.632840501792115</v>
      </c>
      <c r="I61" s="7" t="n">
        <v>91112.5</v>
      </c>
      <c r="J61" s="7" t="n">
        <v>35312.5</v>
      </c>
    </row>
    <row r="62">
      <c r="A62" s="6" t="inlineStr">
        <is>
          <t>БИ</t>
        </is>
      </c>
      <c r="B62" s="6" t="inlineStr">
        <is>
          <t>Кармушев Ростислав Николаевич</t>
        </is>
      </c>
      <c r="C62" s="7" t="n">
        <v>17</v>
      </c>
      <c r="D62" s="7" t="n">
        <v>3</v>
      </c>
      <c r="E62" s="17" t="n">
        <v>0.1764705882352941</v>
      </c>
      <c r="F62" s="7" t="n">
        <v>21200</v>
      </c>
      <c r="G62" s="7" t="n">
        <v>3780</v>
      </c>
      <c r="H62" s="17" t="n">
        <v>0.1783018867924528</v>
      </c>
      <c r="I62" s="7" t="n">
        <v>3780</v>
      </c>
      <c r="J62" s="7" t="n">
        <v>-17420</v>
      </c>
    </row>
    <row r="63">
      <c r="A63" s="6" t="inlineStr">
        <is>
          <t>БИ</t>
        </is>
      </c>
      <c r="B63" s="6" t="inlineStr">
        <is>
          <t>Ширгаков Эдуард Фликсович</t>
        </is>
      </c>
      <c r="C63" s="7" t="n">
        <v>44</v>
      </c>
      <c r="D63" s="7" t="n">
        <v>54</v>
      </c>
      <c r="E63" s="17" t="n">
        <v>1.227272727272727</v>
      </c>
      <c r="F63" s="7" t="n">
        <v>27100</v>
      </c>
      <c r="G63" s="7" t="n">
        <v>31716.25</v>
      </c>
      <c r="H63" s="17" t="n">
        <v>1.170341328413284</v>
      </c>
      <c r="I63" s="7" t="n">
        <v>31716.25</v>
      </c>
      <c r="J63" s="7" t="n">
        <v>4616.25</v>
      </c>
    </row>
    <row r="67">
      <c r="A67" s="16" t="inlineStr">
        <is>
          <t>Дорожная карта по дням</t>
        </is>
      </c>
    </row>
    <row r="68">
      <c r="A68" s="13" t="inlineStr">
        <is>
          <t>День</t>
        </is>
      </c>
      <c r="B68" s="13" t="inlineStr">
        <is>
          <t>Дата</t>
        </is>
      </c>
      <c r="C68" s="13" t="inlineStr">
        <is>
          <t>План ₽ накоп.</t>
        </is>
      </c>
      <c r="D68" s="13" t="inlineStr">
        <is>
          <t>Факт ₽ день</t>
        </is>
      </c>
      <c r="E68" s="13" t="inlineStr">
        <is>
          <t>Факт ₽ накоп.</t>
        </is>
      </c>
      <c r="F68" s="13" t="inlineStr">
        <is>
          <t>% ₽</t>
        </is>
      </c>
      <c r="G68" s="13" t="inlineStr">
        <is>
          <t>План трен. накоп.</t>
        </is>
      </c>
      <c r="H68" s="13" t="inlineStr">
        <is>
          <t>Факт трен. день</t>
        </is>
      </c>
      <c r="I68" s="13" t="inlineStr">
        <is>
          <t>Факт трен. накоп.</t>
        </is>
      </c>
      <c r="J68" s="13" t="inlineStr">
        <is>
          <t>% трен.</t>
        </is>
      </c>
    </row>
    <row r="69">
      <c r="A69" s="6" t="n">
        <v>1</v>
      </c>
      <c r="B69" s="6" t="inlineStr">
        <is>
          <t>01.04.2026</t>
        </is>
      </c>
      <c r="C69" s="7" t="n">
        <v>151610</v>
      </c>
      <c r="D69" s="7" t="n">
        <v>202232.53</v>
      </c>
      <c r="E69" s="7" t="n">
        <v>202232.53</v>
      </c>
      <c r="F69" s="17" t="n">
        <v>1.333899676802322</v>
      </c>
      <c r="G69" s="7" t="n">
        <v>106.4333333333333</v>
      </c>
      <c r="H69" s="7" t="n">
        <v>126</v>
      </c>
      <c r="I69" s="7" t="n">
        <v>126</v>
      </c>
      <c r="J69" s="17" t="n">
        <v>1.183839649232697</v>
      </c>
    </row>
    <row r="70">
      <c r="A70" s="6" t="n">
        <v>2</v>
      </c>
      <c r="B70" s="6" t="inlineStr">
        <is>
          <t>02.04.2026</t>
        </is>
      </c>
      <c r="C70" s="7" t="n">
        <v>303220</v>
      </c>
      <c r="D70" s="7" t="n">
        <v>185293.21</v>
      </c>
      <c r="E70" s="7" t="n">
        <v>387525.74</v>
      </c>
      <c r="F70" s="17" t="n">
        <v>1.27803489215751</v>
      </c>
      <c r="G70" s="7" t="n">
        <v>212.8666666666667</v>
      </c>
      <c r="H70" s="7" t="n">
        <v>120</v>
      </c>
      <c r="I70" s="7" t="n">
        <v>246</v>
      </c>
      <c r="J70" s="17" t="n">
        <v>1.155652990917632</v>
      </c>
    </row>
    <row r="71">
      <c r="A71" s="6" t="n">
        <v>3</v>
      </c>
      <c r="B71" s="6" t="inlineStr">
        <is>
          <t>03.04.2026</t>
        </is>
      </c>
      <c r="C71" s="7" t="n">
        <v>454830</v>
      </c>
      <c r="D71" s="7" t="n">
        <v>152562.88</v>
      </c>
      <c r="E71" s="7" t="n">
        <v>540088.6200000001</v>
      </c>
      <c r="F71" s="17" t="n">
        <v>1.187451619286327</v>
      </c>
      <c r="G71" s="7" t="n">
        <v>319.3</v>
      </c>
      <c r="H71" s="7" t="n">
        <v>90</v>
      </c>
      <c r="I71" s="7" t="n">
        <v>336</v>
      </c>
      <c r="J71" s="17" t="n">
        <v>1.052301910429064</v>
      </c>
    </row>
    <row r="72">
      <c r="A72" s="6" t="n">
        <v>4</v>
      </c>
      <c r="B72" s="6" t="inlineStr">
        <is>
          <t>04.04.2026</t>
        </is>
      </c>
      <c r="C72" s="7" t="n">
        <v>606440</v>
      </c>
      <c r="D72" s="7" t="n">
        <v>94164.89</v>
      </c>
      <c r="E72" s="7" t="n">
        <v>634253.5100000001</v>
      </c>
      <c r="F72" s="17" t="n">
        <v>1.045863580898358</v>
      </c>
      <c r="G72" s="7" t="n">
        <v>425.7333333333333</v>
      </c>
      <c r="H72" s="7" t="n">
        <v>66</v>
      </c>
      <c r="I72" s="7" t="n">
        <v>402</v>
      </c>
      <c r="J72" s="17" t="n">
        <v>0.9442530535546507</v>
      </c>
    </row>
    <row r="73">
      <c r="A73" s="6" t="n">
        <v>5</v>
      </c>
      <c r="B73" s="6" t="inlineStr">
        <is>
          <t>05.04.2026</t>
        </is>
      </c>
      <c r="C73" s="7" t="n">
        <v>758050</v>
      </c>
      <c r="D73" s="7" t="n">
        <v>31576.75</v>
      </c>
      <c r="E73" s="7" t="n">
        <v>665830.2600000001</v>
      </c>
      <c r="F73" s="17" t="n">
        <v>0.8783460985423127</v>
      </c>
      <c r="G73" s="7" t="n">
        <v>532.1666666666666</v>
      </c>
      <c r="H73" s="7" t="n">
        <v>25</v>
      </c>
      <c r="I73" s="7" t="n">
        <v>427</v>
      </c>
      <c r="J73" s="17" t="n">
        <v>0.802380206702161</v>
      </c>
    </row>
    <row r="74">
      <c r="A74" s="6" t="n">
        <v>6</v>
      </c>
      <c r="B74" s="6" t="inlineStr">
        <is>
          <t>06.04.2026</t>
        </is>
      </c>
      <c r="C74" s="7" t="n">
        <v>909660</v>
      </c>
      <c r="D74" s="7" t="n">
        <v>235557.06</v>
      </c>
      <c r="E74" s="7" t="n">
        <v>901387.3200000001</v>
      </c>
      <c r="F74" s="17" t="n">
        <v>0.9909057450036278</v>
      </c>
      <c r="G74" s="7" t="n">
        <v>638.6</v>
      </c>
      <c r="H74" s="7" t="n">
        <v>154</v>
      </c>
      <c r="I74" s="7" t="n">
        <v>581</v>
      </c>
      <c r="J74" s="17" t="n">
        <v>0.9098026933917945</v>
      </c>
    </row>
    <row r="75">
      <c r="A75" s="6" t="n">
        <v>7</v>
      </c>
      <c r="B75" s="6" t="inlineStr">
        <is>
          <t>07.04.2026</t>
        </is>
      </c>
      <c r="C75" s="7" t="n">
        <v>1061270</v>
      </c>
      <c r="D75" s="7" t="n">
        <v>204118.63</v>
      </c>
      <c r="E75" s="7" t="n">
        <v>1105505.95</v>
      </c>
      <c r="F75" s="17" t="n">
        <v>1.041682088441207</v>
      </c>
      <c r="G75" s="7" t="n">
        <v>745.0333333333333</v>
      </c>
      <c r="H75" s="7" t="n">
        <v>141</v>
      </c>
      <c r="I75" s="7" t="n">
        <v>722</v>
      </c>
      <c r="J75" s="17" t="n">
        <v>0.9690841573083979</v>
      </c>
    </row>
    <row r="76">
      <c r="A76" s="6" t="n">
        <v>8</v>
      </c>
      <c r="B76" s="6" t="inlineStr">
        <is>
          <t>08.04.2026</t>
        </is>
      </c>
      <c r="C76" s="7" t="n">
        <v>1212880</v>
      </c>
      <c r="D76" s="7" t="n">
        <v>234704.0200000001</v>
      </c>
      <c r="E76" s="7" t="n">
        <v>1340209.97</v>
      </c>
      <c r="F76" s="17" t="n">
        <v>1.104981506826727</v>
      </c>
      <c r="G76" s="7" t="n">
        <v>851.4666666666667</v>
      </c>
      <c r="H76" s="7" t="n">
        <v>156</v>
      </c>
      <c r="I76" s="7" t="n">
        <v>878</v>
      </c>
      <c r="J76" s="17" t="n">
        <v>1.031161916692765</v>
      </c>
    </row>
    <row r="77">
      <c r="A77" s="6" t="n">
        <v>9</v>
      </c>
      <c r="B77" s="6" t="inlineStr">
        <is>
          <t>09.04.2026</t>
        </is>
      </c>
      <c r="C77" s="7" t="n">
        <v>1364490</v>
      </c>
      <c r="D77" s="7" t="n">
        <v>174807.86</v>
      </c>
      <c r="E77" s="7" t="n">
        <v>1515017.83</v>
      </c>
      <c r="F77" s="17" t="n">
        <v>1.110318016255158</v>
      </c>
      <c r="G77" s="7" t="n">
        <v>957.9</v>
      </c>
      <c r="H77" s="7" t="n">
        <v>126</v>
      </c>
      <c r="I77" s="7" t="n">
        <v>1004</v>
      </c>
      <c r="J77" s="17" t="n">
        <v>1.048126109197202</v>
      </c>
    </row>
    <row r="78">
      <c r="A78" s="6" t="n">
        <v>10</v>
      </c>
      <c r="B78" s="6" t="inlineStr">
        <is>
          <t>10.04.2026</t>
        </is>
      </c>
      <c r="C78" s="7" t="n">
        <v>1516100</v>
      </c>
      <c r="D78" s="7" t="n">
        <v>238105.16</v>
      </c>
      <c r="E78" s="7" t="n">
        <v>1753122.99</v>
      </c>
      <c r="F78" s="17" t="n">
        <v>1.15633730624629</v>
      </c>
      <c r="G78" s="7" t="n">
        <v>1064.333333333333</v>
      </c>
      <c r="H78" s="7" t="n">
        <v>154</v>
      </c>
      <c r="I78" s="7" t="n">
        <v>1158</v>
      </c>
      <c r="J78" s="17" t="n">
        <v>1.088005010961478</v>
      </c>
    </row>
    <row r="79">
      <c r="A79" s="6" t="n">
        <v>11</v>
      </c>
      <c r="B79" s="6" t="inlineStr">
        <is>
          <t>11.04.2026</t>
        </is>
      </c>
      <c r="C79" s="7" t="n">
        <v>1667710</v>
      </c>
      <c r="D79" s="7" t="n">
        <v>102804.16</v>
      </c>
      <c r="E79" s="7" t="n">
        <v>1855927.15</v>
      </c>
      <c r="F79" s="17" t="n">
        <v>1.112859639865444</v>
      </c>
      <c r="G79" s="7" t="n">
        <v>1170.766666666667</v>
      </c>
      <c r="H79" s="7" t="n">
        <v>69</v>
      </c>
      <c r="I79" s="7" t="n">
        <v>1227</v>
      </c>
      <c r="J79" s="17" t="n">
        <v>1.048031204623751</v>
      </c>
    </row>
    <row r="80">
      <c r="A80" s="6" t="n">
        <v>12</v>
      </c>
      <c r="B80" s="6" t="inlineStr">
        <is>
          <t>12.04.2026</t>
        </is>
      </c>
      <c r="C80" s="7" t="n">
        <v>1819320</v>
      </c>
      <c r="D80" s="7" t="n">
        <v>25874.5</v>
      </c>
      <c r="E80" s="7" t="n">
        <v>1881801.65</v>
      </c>
      <c r="F80" s="17" t="n">
        <v>1.034343408526263</v>
      </c>
      <c r="G80" s="7" t="n">
        <v>1277.2</v>
      </c>
      <c r="H80" s="7" t="n">
        <v>20</v>
      </c>
      <c r="I80" s="7" t="n">
        <v>1247</v>
      </c>
      <c r="J80" s="17" t="n">
        <v>0.976354525524585</v>
      </c>
    </row>
    <row r="81">
      <c r="A81" s="6" t="n">
        <v>13</v>
      </c>
      <c r="B81" s="6" t="inlineStr">
        <is>
          <t>13.04.2026</t>
        </is>
      </c>
      <c r="C81" s="7" t="n">
        <v>1970930</v>
      </c>
      <c r="D81" s="7" t="n">
        <v>205937.59</v>
      </c>
      <c r="E81" s="7" t="n">
        <v>2087739.24</v>
      </c>
      <c r="F81" s="17" t="n">
        <v>1.059266052066791</v>
      </c>
      <c r="G81" s="7" t="n">
        <v>1383.633333333333</v>
      </c>
      <c r="H81" s="7" t="n">
        <v>138</v>
      </c>
      <c r="I81" s="7" t="n">
        <v>1385</v>
      </c>
      <c r="J81" s="17" t="n">
        <v>1.000987737599075</v>
      </c>
    </row>
    <row r="82">
      <c r="A82" s="6" t="n">
        <v>14</v>
      </c>
      <c r="B82" s="6" t="inlineStr">
        <is>
          <t>14.04.2026</t>
        </is>
      </c>
      <c r="C82" s="7" t="n">
        <v>2122540</v>
      </c>
      <c r="D82" s="7" t="n">
        <v>187209.43</v>
      </c>
      <c r="E82" s="7" t="n">
        <v>2274948.67</v>
      </c>
      <c r="F82" s="17" t="n">
        <v>1.071804851734243</v>
      </c>
      <c r="G82" s="7" t="n">
        <v>1490.066666666667</v>
      </c>
      <c r="H82" s="7" t="n">
        <v>127</v>
      </c>
      <c r="I82" s="7" t="n">
        <v>1512</v>
      </c>
      <c r="J82" s="17" t="n">
        <v>1.014719699342311</v>
      </c>
    </row>
    <row r="83">
      <c r="A83" s="6" t="n">
        <v>15</v>
      </c>
      <c r="B83" s="6" t="inlineStr">
        <is>
          <t>15.04.2026</t>
        </is>
      </c>
      <c r="C83" s="7" t="n">
        <v>2274150</v>
      </c>
      <c r="D83" s="7" t="n">
        <v>247021.91</v>
      </c>
      <c r="E83" s="7" t="n">
        <v>2521970.58</v>
      </c>
      <c r="F83" s="17" t="n">
        <v>1.108972838203285</v>
      </c>
      <c r="G83" s="7" t="n">
        <v>1596.5</v>
      </c>
      <c r="H83" s="7" t="n">
        <v>163</v>
      </c>
      <c r="I83" s="7" t="n">
        <v>1675</v>
      </c>
      <c r="J83" s="17" t="n">
        <v>1.049170059505168</v>
      </c>
    </row>
    <row r="84">
      <c r="A84" s="6" t="n">
        <v>16</v>
      </c>
      <c r="B84" s="6" t="inlineStr">
        <is>
          <t>16.04.2026</t>
        </is>
      </c>
      <c r="C84" s="7" t="n">
        <v>2425760</v>
      </c>
      <c r="D84" s="7" t="n">
        <v>195840.89</v>
      </c>
      <c r="E84" s="7" t="n">
        <v>2717811.47</v>
      </c>
      <c r="F84" s="17" t="n">
        <v>1.120395863564409</v>
      </c>
      <c r="G84" s="7" t="n">
        <v>1702.933333333333</v>
      </c>
      <c r="H84" s="7" t="n">
        <v>121</v>
      </c>
      <c r="I84" s="7" t="n">
        <v>1796</v>
      </c>
      <c r="J84" s="17" t="n">
        <v>1.054650798621986</v>
      </c>
    </row>
    <row r="85">
      <c r="A85" s="6" t="n">
        <v>17</v>
      </c>
      <c r="B85" s="6" t="inlineStr">
        <is>
          <t>17.04.2026</t>
        </is>
      </c>
      <c r="C85" s="7" t="n">
        <v>2577370</v>
      </c>
      <c r="D85" s="7" t="n">
        <v>268659.5700000001</v>
      </c>
      <c r="E85" s="7" t="n">
        <v>2986471.04</v>
      </c>
      <c r="F85" s="17" t="n">
        <v>1.158728098798387</v>
      </c>
      <c r="G85" s="7" t="n">
        <v>1809.366666666667</v>
      </c>
      <c r="H85" s="7" t="n">
        <v>174</v>
      </c>
      <c r="I85" s="7" t="n">
        <v>1970</v>
      </c>
      <c r="J85" s="17" t="n">
        <v>1.088778762366206</v>
      </c>
    </row>
    <row r="86">
      <c r="A86" s="6" t="n">
        <v>18</v>
      </c>
      <c r="B86" s="6" t="inlineStr">
        <is>
          <t>18.04.2026</t>
        </is>
      </c>
      <c r="C86" s="7" t="n">
        <v>2728980</v>
      </c>
      <c r="D86" s="7" t="n">
        <v>118824.56</v>
      </c>
      <c r="E86" s="7" t="n">
        <v>3105295.6</v>
      </c>
      <c r="F86" s="17" t="n">
        <v>1.137896063730771</v>
      </c>
      <c r="G86" s="7" t="n">
        <v>1915.8</v>
      </c>
      <c r="H86" s="7" t="n">
        <v>82</v>
      </c>
      <c r="I86" s="7" t="n">
        <v>2052</v>
      </c>
      <c r="J86" s="17" t="n">
        <v>1.07109301597244</v>
      </c>
    </row>
    <row r="87">
      <c r="A87" s="6" t="n">
        <v>19</v>
      </c>
      <c r="B87" s="6" t="inlineStr">
        <is>
          <t>19.04.2026</t>
        </is>
      </c>
      <c r="C87" s="7" t="n">
        <v>2880590</v>
      </c>
      <c r="D87" s="7" t="n">
        <v>43173.75</v>
      </c>
      <c r="E87" s="7" t="n">
        <v>3148469.35</v>
      </c>
      <c r="F87" s="17" t="n">
        <v>1.092994612214859</v>
      </c>
      <c r="G87" s="7" t="n">
        <v>2022.233333333333</v>
      </c>
      <c r="H87" s="7" t="n">
        <v>31</v>
      </c>
      <c r="I87" s="7" t="n">
        <v>2083</v>
      </c>
      <c r="J87" s="17" t="n">
        <v>1.030049285443487</v>
      </c>
    </row>
    <row r="88">
      <c r="A88" s="6" t="n">
        <v>20</v>
      </c>
      <c r="B88" s="6" t="inlineStr">
        <is>
          <t>20.04.2026</t>
        </is>
      </c>
      <c r="C88" s="7" t="n">
        <v>3032200</v>
      </c>
      <c r="D88" s="7" t="n">
        <v>212938.34</v>
      </c>
      <c r="E88" s="7" t="n">
        <v>3361407.69</v>
      </c>
      <c r="F88" s="17" t="n">
        <v>1.108570572521602</v>
      </c>
      <c r="G88" s="7" t="n">
        <v>2128.666666666667</v>
      </c>
      <c r="H88" s="7" t="n">
        <v>138</v>
      </c>
      <c r="I88" s="7" t="n">
        <v>2221</v>
      </c>
      <c r="J88" s="17" t="n">
        <v>1.04337613529596</v>
      </c>
    </row>
    <row r="89">
      <c r="A89" s="6" t="n">
        <v>21</v>
      </c>
      <c r="B89" s="6" t="inlineStr">
        <is>
          <t>21.04.2026</t>
        </is>
      </c>
      <c r="C89" s="7" t="n">
        <v>3183810</v>
      </c>
      <c r="D89" s="7" t="n">
        <v>203841.33</v>
      </c>
      <c r="E89" s="7" t="n">
        <v>3565249.02</v>
      </c>
      <c r="F89" s="17" t="n">
        <v>1.119805836403554</v>
      </c>
      <c r="G89" s="7" t="n">
        <v>2235.1</v>
      </c>
      <c r="H89" s="7" t="n">
        <v>137</v>
      </c>
      <c r="I89" s="7" t="n">
        <v>2358</v>
      </c>
      <c r="J89" s="17" t="n">
        <v>1.054986354078117</v>
      </c>
    </row>
    <row r="90">
      <c r="A90" s="6" t="n">
        <v>22</v>
      </c>
      <c r="B90" s="6" t="inlineStr">
        <is>
          <t>22.04.2026</t>
        </is>
      </c>
      <c r="C90" s="7" t="n">
        <v>3335420</v>
      </c>
      <c r="D90" s="7" t="n">
        <v>200115.25</v>
      </c>
      <c r="E90" s="7" t="n">
        <v>3765364.27</v>
      </c>
      <c r="F90" s="17" t="n">
        <v>1.128902587979925</v>
      </c>
      <c r="G90" s="7" t="n">
        <v>2341.533333333333</v>
      </c>
      <c r="H90" s="7" t="n">
        <v>128</v>
      </c>
      <c r="I90" s="7" t="n">
        <v>2486</v>
      </c>
      <c r="J90" s="17" t="n">
        <v>1.061697463200752</v>
      </c>
    </row>
    <row r="91">
      <c r="A91" s="6" t="n">
        <v>23</v>
      </c>
      <c r="B91" s="6" t="inlineStr">
        <is>
          <t>23.04.2026</t>
        </is>
      </c>
      <c r="C91" s="7" t="n">
        <v>3487030</v>
      </c>
      <c r="D91" s="7" t="n">
        <v>192765.68</v>
      </c>
      <c r="E91" s="7" t="n">
        <v>3958129.95</v>
      </c>
      <c r="F91" s="17" t="n">
        <v>1.135100630049068</v>
      </c>
      <c r="G91" s="7" t="n">
        <v>2447.966666666667</v>
      </c>
      <c r="H91" s="7" t="n">
        <v>131</v>
      </c>
      <c r="I91" s="7" t="n">
        <v>2617</v>
      </c>
      <c r="J91" s="17" t="n">
        <v>1.069050504500334</v>
      </c>
    </row>
    <row r="92">
      <c r="A92" s="6" t="n">
        <v>24</v>
      </c>
      <c r="B92" s="6" t="inlineStr">
        <is>
          <t>24.04.2026</t>
        </is>
      </c>
      <c r="C92" s="7" t="n">
        <v>3638640</v>
      </c>
      <c r="D92" s="7" t="n">
        <v>263691.3300000001</v>
      </c>
      <c r="E92" s="7" t="n">
        <v>4221821.28</v>
      </c>
      <c r="F92" s="17" t="n">
        <v>1.160274520150386</v>
      </c>
      <c r="G92" s="7" t="n">
        <v>2554.4</v>
      </c>
      <c r="H92" s="7" t="n">
        <v>176</v>
      </c>
      <c r="I92" s="7" t="n">
        <v>2793</v>
      </c>
      <c r="J92" s="17" t="n">
        <v>1.093407453805199</v>
      </c>
    </row>
    <row r="93">
      <c r="A93" s="6" t="n">
        <v>25</v>
      </c>
      <c r="B93" s="6" t="inlineStr">
        <is>
          <t>25.04.2026</t>
        </is>
      </c>
      <c r="C93" s="7" t="n">
        <v>3790250</v>
      </c>
      <c r="D93" s="7" t="n">
        <v>89689.67</v>
      </c>
      <c r="E93" s="7" t="n">
        <v>4311510.95</v>
      </c>
      <c r="F93" s="17" t="n">
        <v>1.137526799023811</v>
      </c>
      <c r="G93" s="7" t="n">
        <v>2660.833333333333</v>
      </c>
      <c r="H93" s="7" t="n">
        <v>57</v>
      </c>
      <c r="I93" s="7" t="n">
        <v>2850</v>
      </c>
      <c r="J93" s="17" t="n">
        <v>1.07109301597244</v>
      </c>
    </row>
    <row r="94">
      <c r="A94" s="6" t="n">
        <v>26</v>
      </c>
      <c r="B94" s="6" t="inlineStr">
        <is>
          <t>26.04.2026</t>
        </is>
      </c>
      <c r="C94" s="7" t="n">
        <v>3941860</v>
      </c>
      <c r="D94" s="7" t="n">
        <v>43914.24</v>
      </c>
      <c r="E94" s="7" t="n">
        <v>4355425.19</v>
      </c>
      <c r="F94" s="17" t="n">
        <v>1.104916255270355</v>
      </c>
      <c r="G94" s="7" t="n">
        <v>2767.266666666667</v>
      </c>
      <c r="H94" s="7" t="n">
        <v>37</v>
      </c>
      <c r="I94" s="7" t="n">
        <v>2887</v>
      </c>
      <c r="J94" s="17" t="n">
        <v>1.043267725071671</v>
      </c>
    </row>
    <row r="95">
      <c r="A95" s="6" t="n">
        <v>27</v>
      </c>
      <c r="B95" s="6" t="inlineStr">
        <is>
          <t>27.04.2026</t>
        </is>
      </c>
      <c r="C95" s="7" t="n">
        <v>4093470</v>
      </c>
      <c r="D95" s="7" t="n">
        <v>208016.92</v>
      </c>
      <c r="E95" s="7" t="n">
        <v>4563442.11</v>
      </c>
      <c r="F95" s="17" t="n">
        <v>1.114810200148041</v>
      </c>
      <c r="G95" s="7" t="n">
        <v>2873.7</v>
      </c>
      <c r="H95" s="7" t="n">
        <v>131</v>
      </c>
      <c r="I95" s="7" t="n">
        <v>3018</v>
      </c>
      <c r="J95" s="17" t="n">
        <v>1.050214009813133</v>
      </c>
    </row>
    <row r="96">
      <c r="A96" s="6" t="n">
        <v>28</v>
      </c>
      <c r="B96" s="6" t="inlineStr">
        <is>
          <t>28.04.2026</t>
        </is>
      </c>
      <c r="C96" s="7" t="n">
        <v>4245080</v>
      </c>
      <c r="D96" s="7" t="n">
        <v>200976.79</v>
      </c>
      <c r="E96" s="7" t="n">
        <v>4764418.9</v>
      </c>
      <c r="F96" s="17" t="n">
        <v>1.122339013634608</v>
      </c>
      <c r="G96" s="7" t="n">
        <v>2980.133333333333</v>
      </c>
      <c r="H96" s="7" t="n">
        <v>136</v>
      </c>
      <c r="I96" s="7" t="n">
        <v>3154</v>
      </c>
      <c r="J96" s="17" t="n">
        <v>1.058341908639435</v>
      </c>
    </row>
    <row r="97">
      <c r="A97" s="6" t="n">
        <v>29</v>
      </c>
      <c r="B97" s="6" t="inlineStr">
        <is>
          <t>29.04.2026</t>
        </is>
      </c>
      <c r="C97" s="7" t="n">
        <v>4396690</v>
      </c>
      <c r="D97" s="7" t="n">
        <v>224225.16</v>
      </c>
      <c r="E97" s="7" t="n">
        <v>4988644.060000001</v>
      </c>
      <c r="F97" s="17" t="n">
        <v>1.134636296850585</v>
      </c>
      <c r="G97" s="7" t="n">
        <v>3086.566666666667</v>
      </c>
      <c r="H97" s="7" t="n">
        <v>145</v>
      </c>
      <c r="I97" s="7" t="n">
        <v>3299</v>
      </c>
      <c r="J97" s="17" t="n">
        <v>1.068825123924101</v>
      </c>
    </row>
    <row r="98">
      <c r="A98" s="6" t="n">
        <v>30</v>
      </c>
      <c r="B98" s="6" t="inlineStr">
        <is>
          <t>30.04.2026</t>
        </is>
      </c>
      <c r="C98" s="7" t="n">
        <v>4548300</v>
      </c>
      <c r="D98" s="7" t="n">
        <v>167951.59</v>
      </c>
      <c r="E98" s="7" t="n">
        <v>5156595.65</v>
      </c>
      <c r="F98" s="17" t="n">
        <v>1.133741320933096</v>
      </c>
      <c r="G98" s="7" t="n">
        <v>3193</v>
      </c>
      <c r="H98" s="7" t="n">
        <v>131</v>
      </c>
      <c r="I98" s="7" t="n">
        <v>3430</v>
      </c>
      <c r="J98" s="17" t="n">
        <v>1.074224866896336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3">
    <cfRule type="dataBar" priority="5">
      <dataBar showValue="1">
        <cfvo type="num" val="0"/>
        <cfvo type="num" val="1"/>
        <color rgb="00B7E4C7"/>
      </dataBar>
    </cfRule>
  </conditionalFormatting>
  <conditionalFormatting sqref="H26:H63">
    <cfRule type="dataBar" priority="5">
      <dataBar showValue="1">
        <cfvo type="num" val="0"/>
        <cfvo type="num" val="1"/>
        <color rgb="00B7E4C7"/>
      </dataBar>
    </cfRule>
  </conditionalFormatting>
  <conditionalFormatting sqref="F69:F98">
    <cfRule type="dataBar" priority="7">
      <dataBar showValue="1">
        <cfvo type="num" val="0"/>
        <cfvo type="num" val="1"/>
        <color rgb="00B7E4C7"/>
      </dataBar>
    </cfRule>
  </conditionalFormatting>
  <conditionalFormatting sqref="J69:J98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2026-07-07T05:31:47Z</dcterms:created>
  <dcterms:modified xsi:type="dcterms:W3CDTF">2026-07-07T05:31:48Z</dcterms:modified>
</cp:coreProperties>
</file>